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externalLinks/externalLink273.xml" ContentType="application/vnd.openxmlformats-officedocument.spreadsheetml.externalLink+xml"/>
  <Override PartName="/xl/externalLinks/externalLink274.xml" ContentType="application/vnd.openxmlformats-officedocument.spreadsheetml.externalLink+xml"/>
  <Override PartName="/xl/externalLinks/externalLink2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ладелец\Desktop\общая папка\Отчеты\Рудометкину на совещание\"/>
    </mc:Choice>
  </mc:AlternateContent>
  <bookViews>
    <workbookView xWindow="0" yWindow="0" windowWidth="16380" windowHeight="8190" tabRatio="500" firstSheet="5" activeTab="8"/>
  </bookViews>
  <sheets>
    <sheet name="01" sheetId="1" state="hidden" r:id="rId1"/>
    <sheet name="02" sheetId="2" state="hidden" r:id="rId2"/>
    <sheet name="03" sheetId="3" state="hidden" r:id="rId3"/>
    <sheet name="04" sheetId="4" state="hidden" r:id="rId4"/>
    <sheet name="05" sheetId="5" state="hidden" r:id="rId5"/>
    <sheet name="Январь" sheetId="6" r:id="rId6"/>
    <sheet name="Февраль" sheetId="7" r:id="rId7"/>
    <sheet name="Март" sheetId="8" r:id="rId8"/>
    <sheet name="Апрель" sheetId="9" r:id="rId9"/>
    <sheet name="Май" sheetId="10" r:id="rId10"/>
    <sheet name="Июнь" sheetId="11" r:id="rId11"/>
    <sheet name="Июль" sheetId="12" r:id="rId12"/>
    <sheet name="Август" sheetId="13" r:id="rId13"/>
    <sheet name="Сентябрь" sheetId="14" r:id="rId14"/>
    <sheet name="Октябрь" sheetId="15" r:id="rId15"/>
    <sheet name="Ноябрь" sheetId="16" r:id="rId16"/>
    <sheet name="Декабрь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  <externalReference r:id="rId275"/>
    <externalReference r:id="rId276"/>
    <externalReference r:id="rId277"/>
    <externalReference r:id="rId278"/>
    <externalReference r:id="rId279"/>
    <externalReference r:id="rId280"/>
    <externalReference r:id="rId281"/>
    <externalReference r:id="rId282"/>
    <externalReference r:id="rId283"/>
    <externalReference r:id="rId284"/>
    <externalReference r:id="rId285"/>
    <externalReference r:id="rId286"/>
    <externalReference r:id="rId287"/>
    <externalReference r:id="rId288"/>
    <externalReference r:id="rId289"/>
    <externalReference r:id="rId290"/>
    <externalReference r:id="rId291"/>
    <externalReference r:id="rId292"/>
  </externalReference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1" i="6" l="1"/>
  <c r="L30" i="5"/>
  <c r="K30" i="5"/>
  <c r="J30" i="5"/>
  <c r="I30" i="5"/>
  <c r="H30" i="5"/>
  <c r="G30" i="5"/>
  <c r="D30" i="5"/>
  <c r="C30" i="5"/>
  <c r="F30" i="5" s="1"/>
  <c r="B30" i="5"/>
  <c r="E30" i="5" s="1"/>
  <c r="L29" i="5"/>
  <c r="K29" i="5"/>
  <c r="J29" i="5"/>
  <c r="I29" i="5"/>
  <c r="H29" i="5"/>
  <c r="G29" i="5"/>
  <c r="F29" i="5"/>
  <c r="D29" i="5"/>
  <c r="C29" i="5"/>
  <c r="B29" i="5"/>
  <c r="E29" i="5" s="1"/>
  <c r="L28" i="5"/>
  <c r="K28" i="5"/>
  <c r="J28" i="5"/>
  <c r="I28" i="5"/>
  <c r="H28" i="5"/>
  <c r="G28" i="5"/>
  <c r="E28" i="5"/>
  <c r="D28" i="5"/>
  <c r="C28" i="5"/>
  <c r="F28" i="5" s="1"/>
  <c r="B28" i="5"/>
  <c r="L27" i="5"/>
  <c r="K27" i="5"/>
  <c r="J27" i="5"/>
  <c r="I27" i="5"/>
  <c r="H27" i="5"/>
  <c r="G27" i="5"/>
  <c r="D27" i="5"/>
  <c r="C27" i="5"/>
  <c r="F27" i="5" s="1"/>
  <c r="B27" i="5"/>
  <c r="E27" i="5" s="1"/>
  <c r="L26" i="5"/>
  <c r="K26" i="5"/>
  <c r="J26" i="5"/>
  <c r="I26" i="5"/>
  <c r="H26" i="5"/>
  <c r="G26" i="5"/>
  <c r="D26" i="5"/>
  <c r="C26" i="5"/>
  <c r="F26" i="5" s="1"/>
  <c r="B26" i="5"/>
  <c r="E26" i="5" s="1"/>
  <c r="L25" i="5"/>
  <c r="K25" i="5"/>
  <c r="J25" i="5"/>
  <c r="I25" i="5"/>
  <c r="H25" i="5"/>
  <c r="G25" i="5"/>
  <c r="F25" i="5"/>
  <c r="D25" i="5"/>
  <c r="C25" i="5"/>
  <c r="B25" i="5"/>
  <c r="E25" i="5" s="1"/>
  <c r="L24" i="5"/>
  <c r="K24" i="5"/>
  <c r="J24" i="5"/>
  <c r="I24" i="5"/>
  <c r="H24" i="5"/>
  <c r="G24" i="5"/>
  <c r="E24" i="5"/>
  <c r="D24" i="5"/>
  <c r="C24" i="5"/>
  <c r="F24" i="5" s="1"/>
  <c r="B24" i="5"/>
  <c r="L23" i="5"/>
  <c r="K23" i="5"/>
  <c r="J23" i="5"/>
  <c r="I23" i="5"/>
  <c r="H23" i="5"/>
  <c r="G23" i="5"/>
  <c r="D23" i="5"/>
  <c r="C23" i="5"/>
  <c r="F23" i="5" s="1"/>
  <c r="B23" i="5"/>
  <c r="E23" i="5" s="1"/>
  <c r="L22" i="5"/>
  <c r="K22" i="5"/>
  <c r="J22" i="5"/>
  <c r="I22" i="5"/>
  <c r="H22" i="5"/>
  <c r="G22" i="5"/>
  <c r="D22" i="5"/>
  <c r="C22" i="5"/>
  <c r="F22" i="5" s="1"/>
  <c r="B22" i="5"/>
  <c r="E22" i="5" s="1"/>
  <c r="L21" i="5"/>
  <c r="K21" i="5"/>
  <c r="J21" i="5"/>
  <c r="I21" i="5"/>
  <c r="H21" i="5"/>
  <c r="G21" i="5"/>
  <c r="F21" i="5"/>
  <c r="D21" i="5"/>
  <c r="C21" i="5"/>
  <c r="B21" i="5"/>
  <c r="E21" i="5" s="1"/>
  <c r="L20" i="5"/>
  <c r="K20" i="5"/>
  <c r="J20" i="5"/>
  <c r="I20" i="5"/>
  <c r="H20" i="5"/>
  <c r="G20" i="5"/>
  <c r="E20" i="5"/>
  <c r="D20" i="5"/>
  <c r="C20" i="5"/>
  <c r="F20" i="5" s="1"/>
  <c r="B20" i="5"/>
  <c r="L19" i="5"/>
  <c r="K19" i="5"/>
  <c r="J19" i="5"/>
  <c r="I19" i="5"/>
  <c r="H19" i="5"/>
  <c r="G19" i="5"/>
  <c r="D19" i="5"/>
  <c r="C19" i="5"/>
  <c r="F19" i="5" s="1"/>
  <c r="B19" i="5"/>
  <c r="E19" i="5" s="1"/>
  <c r="L18" i="5"/>
  <c r="K18" i="5"/>
  <c r="J18" i="5"/>
  <c r="I18" i="5"/>
  <c r="H18" i="5"/>
  <c r="G18" i="5"/>
  <c r="D18" i="5"/>
  <c r="C18" i="5"/>
  <c r="F18" i="5" s="1"/>
  <c r="B18" i="5"/>
  <c r="E18" i="5" s="1"/>
  <c r="L17" i="5"/>
  <c r="K17" i="5"/>
  <c r="J17" i="5"/>
  <c r="I17" i="5"/>
  <c r="H17" i="5"/>
  <c r="G17" i="5"/>
  <c r="F17" i="5"/>
  <c r="D17" i="5"/>
  <c r="C17" i="5"/>
  <c r="B17" i="5"/>
  <c r="E17" i="5" s="1"/>
  <c r="L16" i="5"/>
  <c r="K16" i="5"/>
  <c r="J16" i="5"/>
  <c r="I16" i="5"/>
  <c r="H16" i="5"/>
  <c r="G16" i="5"/>
  <c r="E16" i="5"/>
  <c r="D16" i="5"/>
  <c r="C16" i="5"/>
  <c r="F16" i="5" s="1"/>
  <c r="B16" i="5"/>
  <c r="L15" i="5"/>
  <c r="K15" i="5"/>
  <c r="J15" i="5"/>
  <c r="I15" i="5"/>
  <c r="H15" i="5"/>
  <c r="G15" i="5"/>
  <c r="D15" i="5"/>
  <c r="C15" i="5"/>
  <c r="F15" i="5" s="1"/>
  <c r="B15" i="5"/>
  <c r="E15" i="5" s="1"/>
  <c r="L14" i="5"/>
  <c r="K14" i="5"/>
  <c r="J14" i="5"/>
  <c r="I14" i="5"/>
  <c r="H14" i="5"/>
  <c r="G14" i="5"/>
  <c r="D14" i="5"/>
  <c r="C14" i="5"/>
  <c r="F14" i="5" s="1"/>
  <c r="B14" i="5"/>
  <c r="E14" i="5" s="1"/>
  <c r="L13" i="5"/>
  <c r="K13" i="5"/>
  <c r="J13" i="5"/>
  <c r="I13" i="5"/>
  <c r="H13" i="5"/>
  <c r="G13" i="5"/>
  <c r="F13" i="5"/>
  <c r="D13" i="5"/>
  <c r="C13" i="5"/>
  <c r="B13" i="5"/>
  <c r="E13" i="5" s="1"/>
  <c r="L12" i="5"/>
  <c r="K12" i="5"/>
  <c r="J12" i="5"/>
  <c r="I12" i="5"/>
  <c r="H12" i="5"/>
  <c r="G12" i="5"/>
  <c r="E12" i="5"/>
  <c r="D12" i="5"/>
  <c r="C12" i="5"/>
  <c r="F12" i="5" s="1"/>
  <c r="B12" i="5"/>
  <c r="L11" i="5"/>
  <c r="K11" i="5"/>
  <c r="J11" i="5"/>
  <c r="I11" i="5"/>
  <c r="H11" i="5"/>
  <c r="G11" i="5"/>
  <c r="D11" i="5"/>
  <c r="C11" i="5"/>
  <c r="F11" i="5" s="1"/>
  <c r="B11" i="5"/>
  <c r="E11" i="5" s="1"/>
  <c r="L10" i="5"/>
  <c r="K10" i="5"/>
  <c r="J10" i="5"/>
  <c r="I10" i="5"/>
  <c r="H10" i="5"/>
  <c r="G10" i="5"/>
  <c r="D10" i="5"/>
  <c r="C10" i="5"/>
  <c r="F10" i="5" s="1"/>
  <c r="B10" i="5"/>
  <c r="E10" i="5" s="1"/>
  <c r="L9" i="5"/>
  <c r="K9" i="5"/>
  <c r="J9" i="5"/>
  <c r="I9" i="5"/>
  <c r="H9" i="5"/>
  <c r="G9" i="5"/>
  <c r="F9" i="5"/>
  <c r="D9" i="5"/>
  <c r="C9" i="5"/>
  <c r="B9" i="5"/>
  <c r="E9" i="5" s="1"/>
  <c r="L8" i="5"/>
  <c r="K8" i="5"/>
  <c r="J8" i="5"/>
  <c r="I8" i="5"/>
  <c r="H8" i="5"/>
  <c r="G8" i="5"/>
  <c r="E8" i="5"/>
  <c r="D8" i="5"/>
  <c r="C8" i="5"/>
  <c r="F8" i="5" s="1"/>
  <c r="B8" i="5"/>
  <c r="L7" i="5"/>
  <c r="K7" i="5"/>
  <c r="J7" i="5"/>
  <c r="I7" i="5"/>
  <c r="H7" i="5"/>
  <c r="G7" i="5"/>
  <c r="D7" i="5"/>
  <c r="C7" i="5"/>
  <c r="F7" i="5" s="1"/>
  <c r="B7" i="5"/>
  <c r="E7" i="5" s="1"/>
  <c r="L6" i="5"/>
  <c r="K6" i="5"/>
  <c r="J6" i="5"/>
  <c r="I6" i="5"/>
  <c r="H6" i="5"/>
  <c r="G6" i="5"/>
  <c r="D6" i="5"/>
  <c r="C6" i="5"/>
  <c r="F6" i="5" s="1"/>
  <c r="B6" i="5"/>
  <c r="E6" i="5" s="1"/>
  <c r="L5" i="5"/>
  <c r="K5" i="5"/>
  <c r="J5" i="5"/>
  <c r="I5" i="5"/>
  <c r="H5" i="5"/>
  <c r="G5" i="5"/>
  <c r="F5" i="5"/>
  <c r="D5" i="5"/>
  <c r="C5" i="5"/>
  <c r="B5" i="5"/>
  <c r="E5" i="5" s="1"/>
  <c r="L4" i="5"/>
  <c r="K4" i="5"/>
  <c r="J4" i="5"/>
  <c r="I4" i="5"/>
  <c r="H4" i="5"/>
  <c r="G4" i="5"/>
  <c r="E4" i="5"/>
  <c r="D4" i="5"/>
  <c r="C4" i="5"/>
  <c r="F4" i="5" s="1"/>
  <c r="B4" i="5"/>
  <c r="L30" i="4"/>
  <c r="K30" i="4"/>
  <c r="J30" i="4"/>
  <c r="I30" i="4"/>
  <c r="H30" i="4"/>
  <c r="G30" i="4"/>
  <c r="D30" i="4"/>
  <c r="C30" i="4"/>
  <c r="F30" i="4" s="1"/>
  <c r="B30" i="4"/>
  <c r="E30" i="4" s="1"/>
  <c r="L29" i="4"/>
  <c r="K29" i="4"/>
  <c r="J29" i="4"/>
  <c r="I29" i="4"/>
  <c r="H29" i="4"/>
  <c r="G29" i="4"/>
  <c r="D29" i="4"/>
  <c r="C29" i="4"/>
  <c r="F29" i="4" s="1"/>
  <c r="B29" i="4"/>
  <c r="E29" i="4" s="1"/>
  <c r="L28" i="4"/>
  <c r="K28" i="4"/>
  <c r="J28" i="4"/>
  <c r="I28" i="4"/>
  <c r="H28" i="4"/>
  <c r="G28" i="4"/>
  <c r="F28" i="4"/>
  <c r="D28" i="4"/>
  <c r="C28" i="4"/>
  <c r="B28" i="4"/>
  <c r="E28" i="4" s="1"/>
  <c r="L27" i="4"/>
  <c r="K27" i="4"/>
  <c r="J27" i="4"/>
  <c r="I27" i="4"/>
  <c r="H27" i="4"/>
  <c r="G27" i="4"/>
  <c r="E27" i="4"/>
  <c r="D27" i="4"/>
  <c r="C27" i="4"/>
  <c r="F27" i="4" s="1"/>
  <c r="B27" i="4"/>
  <c r="L26" i="4"/>
  <c r="K26" i="4"/>
  <c r="J26" i="4"/>
  <c r="I26" i="4"/>
  <c r="H26" i="4"/>
  <c r="G26" i="4"/>
  <c r="D26" i="4"/>
  <c r="C26" i="4"/>
  <c r="F26" i="4" s="1"/>
  <c r="B26" i="4"/>
  <c r="E26" i="4" s="1"/>
  <c r="L25" i="4"/>
  <c r="K25" i="4"/>
  <c r="J25" i="4"/>
  <c r="I25" i="4"/>
  <c r="H25" i="4"/>
  <c r="G25" i="4"/>
  <c r="D25" i="4"/>
  <c r="C25" i="4"/>
  <c r="F25" i="4" s="1"/>
  <c r="B25" i="4"/>
  <c r="E25" i="4" s="1"/>
  <c r="L24" i="4"/>
  <c r="K24" i="4"/>
  <c r="J24" i="4"/>
  <c r="I24" i="4"/>
  <c r="H24" i="4"/>
  <c r="G24" i="4"/>
  <c r="F24" i="4"/>
  <c r="D24" i="4"/>
  <c r="C24" i="4"/>
  <c r="B24" i="4"/>
  <c r="E24" i="4" s="1"/>
  <c r="L23" i="4"/>
  <c r="K23" i="4"/>
  <c r="J23" i="4"/>
  <c r="I23" i="4"/>
  <c r="H23" i="4"/>
  <c r="G23" i="4"/>
  <c r="E23" i="4"/>
  <c r="D23" i="4"/>
  <c r="C23" i="4"/>
  <c r="F23" i="4" s="1"/>
  <c r="B23" i="4"/>
  <c r="L22" i="4"/>
  <c r="K22" i="4"/>
  <c r="J22" i="4"/>
  <c r="I22" i="4"/>
  <c r="H22" i="4"/>
  <c r="G22" i="4"/>
  <c r="D22" i="4"/>
  <c r="C22" i="4"/>
  <c r="F22" i="4" s="1"/>
  <c r="B22" i="4"/>
  <c r="E22" i="4" s="1"/>
  <c r="L21" i="4"/>
  <c r="K21" i="4"/>
  <c r="J21" i="4"/>
  <c r="I21" i="4"/>
  <c r="H21" i="4"/>
  <c r="G21" i="4"/>
  <c r="D21" i="4"/>
  <c r="C21" i="4"/>
  <c r="F21" i="4" s="1"/>
  <c r="B21" i="4"/>
  <c r="E21" i="4" s="1"/>
  <c r="L20" i="4"/>
  <c r="K20" i="4"/>
  <c r="J20" i="4"/>
  <c r="I20" i="4"/>
  <c r="H20" i="4"/>
  <c r="G20" i="4"/>
  <c r="F20" i="4"/>
  <c r="D20" i="4"/>
  <c r="C20" i="4"/>
  <c r="B20" i="4"/>
  <c r="E20" i="4" s="1"/>
  <c r="L19" i="4"/>
  <c r="K19" i="4"/>
  <c r="J19" i="4"/>
  <c r="I19" i="4"/>
  <c r="H19" i="4"/>
  <c r="G19" i="4"/>
  <c r="E19" i="4"/>
  <c r="D19" i="4"/>
  <c r="C19" i="4"/>
  <c r="F19" i="4" s="1"/>
  <c r="B19" i="4"/>
  <c r="L18" i="4"/>
  <c r="K18" i="4"/>
  <c r="J18" i="4"/>
  <c r="I18" i="4"/>
  <c r="H18" i="4"/>
  <c r="G18" i="4"/>
  <c r="D18" i="4"/>
  <c r="C18" i="4"/>
  <c r="F18" i="4" s="1"/>
  <c r="B18" i="4"/>
  <c r="E18" i="4" s="1"/>
  <c r="L17" i="4"/>
  <c r="K17" i="4"/>
  <c r="J17" i="4"/>
  <c r="I17" i="4"/>
  <c r="H17" i="4"/>
  <c r="G17" i="4"/>
  <c r="D17" i="4"/>
  <c r="C17" i="4"/>
  <c r="F17" i="4" s="1"/>
  <c r="B17" i="4"/>
  <c r="E17" i="4" s="1"/>
  <c r="L16" i="4"/>
  <c r="K16" i="4"/>
  <c r="J16" i="4"/>
  <c r="I16" i="4"/>
  <c r="H16" i="4"/>
  <c r="G16" i="4"/>
  <c r="F16" i="4"/>
  <c r="D16" i="4"/>
  <c r="C16" i="4"/>
  <c r="B16" i="4"/>
  <c r="E16" i="4" s="1"/>
  <c r="L15" i="4"/>
  <c r="K15" i="4"/>
  <c r="J15" i="4"/>
  <c r="I15" i="4"/>
  <c r="H15" i="4"/>
  <c r="G15" i="4"/>
  <c r="E15" i="4"/>
  <c r="D15" i="4"/>
  <c r="C15" i="4"/>
  <c r="F15" i="4" s="1"/>
  <c r="B15" i="4"/>
  <c r="L14" i="4"/>
  <c r="K14" i="4"/>
  <c r="J14" i="4"/>
  <c r="I14" i="4"/>
  <c r="H14" i="4"/>
  <c r="G14" i="4"/>
  <c r="D14" i="4"/>
  <c r="C14" i="4"/>
  <c r="F14" i="4" s="1"/>
  <c r="B14" i="4"/>
  <c r="E14" i="4" s="1"/>
  <c r="L13" i="4"/>
  <c r="K13" i="4"/>
  <c r="J13" i="4"/>
  <c r="I13" i="4"/>
  <c r="H13" i="4"/>
  <c r="G13" i="4"/>
  <c r="D13" i="4"/>
  <c r="C13" i="4"/>
  <c r="F13" i="4" s="1"/>
  <c r="B13" i="4"/>
  <c r="E13" i="4" s="1"/>
  <c r="L12" i="4"/>
  <c r="K12" i="4"/>
  <c r="J12" i="4"/>
  <c r="I12" i="4"/>
  <c r="H12" i="4"/>
  <c r="G12" i="4"/>
  <c r="F12" i="4"/>
  <c r="D12" i="4"/>
  <c r="C12" i="4"/>
  <c r="B12" i="4"/>
  <c r="E12" i="4" s="1"/>
  <c r="L11" i="4"/>
  <c r="K11" i="4"/>
  <c r="J11" i="4"/>
  <c r="I11" i="4"/>
  <c r="H11" i="4"/>
  <c r="G11" i="4"/>
  <c r="E11" i="4"/>
  <c r="D11" i="4"/>
  <c r="C11" i="4"/>
  <c r="F11" i="4" s="1"/>
  <c r="B11" i="4"/>
  <c r="L10" i="4"/>
  <c r="K10" i="4"/>
  <c r="J10" i="4"/>
  <c r="I10" i="4"/>
  <c r="H10" i="4"/>
  <c r="G10" i="4"/>
  <c r="D10" i="4"/>
  <c r="C10" i="4"/>
  <c r="F10" i="4" s="1"/>
  <c r="B10" i="4"/>
  <c r="E10" i="4" s="1"/>
  <c r="L9" i="4"/>
  <c r="K9" i="4"/>
  <c r="J9" i="4"/>
  <c r="I9" i="4"/>
  <c r="H9" i="4"/>
  <c r="G9" i="4"/>
  <c r="D9" i="4"/>
  <c r="C9" i="4"/>
  <c r="F9" i="4" s="1"/>
  <c r="B9" i="4"/>
  <c r="E9" i="4" s="1"/>
  <c r="L8" i="4"/>
  <c r="K8" i="4"/>
  <c r="J8" i="4"/>
  <c r="I8" i="4"/>
  <c r="H8" i="4"/>
  <c r="G8" i="4"/>
  <c r="F8" i="4"/>
  <c r="D8" i="4"/>
  <c r="C8" i="4"/>
  <c r="B8" i="4"/>
  <c r="E8" i="4" s="1"/>
  <c r="L7" i="4"/>
  <c r="K7" i="4"/>
  <c r="J7" i="4"/>
  <c r="I7" i="4"/>
  <c r="H7" i="4"/>
  <c r="G7" i="4"/>
  <c r="E7" i="4"/>
  <c r="D7" i="4"/>
  <c r="C7" i="4"/>
  <c r="F7" i="4" s="1"/>
  <c r="B7" i="4"/>
  <c r="L6" i="4"/>
  <c r="K6" i="4"/>
  <c r="J6" i="4"/>
  <c r="I6" i="4"/>
  <c r="H6" i="4"/>
  <c r="G6" i="4"/>
  <c r="D6" i="4"/>
  <c r="C6" i="4"/>
  <c r="F6" i="4" s="1"/>
  <c r="B6" i="4"/>
  <c r="E6" i="4" s="1"/>
  <c r="L5" i="4"/>
  <c r="K5" i="4"/>
  <c r="J5" i="4"/>
  <c r="I5" i="4"/>
  <c r="H5" i="4"/>
  <c r="G5" i="4"/>
  <c r="D5" i="4"/>
  <c r="C5" i="4"/>
  <c r="F5" i="4" s="1"/>
  <c r="B5" i="4"/>
  <c r="E5" i="4" s="1"/>
  <c r="L4" i="4"/>
  <c r="K4" i="4"/>
  <c r="J4" i="4"/>
  <c r="I4" i="4"/>
  <c r="H4" i="4"/>
  <c r="G4" i="4"/>
  <c r="F4" i="4"/>
  <c r="D4" i="4"/>
  <c r="C4" i="4"/>
  <c r="B4" i="4"/>
  <c r="E4" i="4" s="1"/>
  <c r="L30" i="3"/>
  <c r="K30" i="3"/>
  <c r="J30" i="3"/>
  <c r="I30" i="3"/>
  <c r="H30" i="3"/>
  <c r="G30" i="3"/>
  <c r="E30" i="3"/>
  <c r="D30" i="3"/>
  <c r="C30" i="3"/>
  <c r="F30" i="3" s="1"/>
  <c r="B30" i="3"/>
  <c r="L29" i="3"/>
  <c r="K29" i="3"/>
  <c r="J29" i="3"/>
  <c r="I29" i="3"/>
  <c r="H29" i="3"/>
  <c r="G29" i="3"/>
  <c r="D29" i="3"/>
  <c r="C29" i="3"/>
  <c r="F29" i="3" s="1"/>
  <c r="B29" i="3"/>
  <c r="E29" i="3" s="1"/>
  <c r="L28" i="3"/>
  <c r="K28" i="3"/>
  <c r="J28" i="3"/>
  <c r="I28" i="3"/>
  <c r="H28" i="3"/>
  <c r="G28" i="3"/>
  <c r="D28" i="3"/>
  <c r="C28" i="3"/>
  <c r="F28" i="3" s="1"/>
  <c r="B28" i="3"/>
  <c r="E28" i="3" s="1"/>
  <c r="L27" i="3"/>
  <c r="K27" i="3"/>
  <c r="J27" i="3"/>
  <c r="I27" i="3"/>
  <c r="H27" i="3"/>
  <c r="G27" i="3"/>
  <c r="F27" i="3"/>
  <c r="D27" i="3"/>
  <c r="C27" i="3"/>
  <c r="B27" i="3"/>
  <c r="E27" i="3" s="1"/>
  <c r="L26" i="3"/>
  <c r="K26" i="3"/>
  <c r="J26" i="3"/>
  <c r="I26" i="3"/>
  <c r="H26" i="3"/>
  <c r="G26" i="3"/>
  <c r="E26" i="3"/>
  <c r="D26" i="3"/>
  <c r="C26" i="3"/>
  <c r="F26" i="3" s="1"/>
  <c r="B26" i="3"/>
  <c r="L25" i="3"/>
  <c r="K25" i="3"/>
  <c r="J25" i="3"/>
  <c r="I25" i="3"/>
  <c r="H25" i="3"/>
  <c r="G25" i="3"/>
  <c r="D25" i="3"/>
  <c r="C25" i="3"/>
  <c r="F25" i="3" s="1"/>
  <c r="B25" i="3"/>
  <c r="E25" i="3" s="1"/>
  <c r="L24" i="3"/>
  <c r="K24" i="3"/>
  <c r="J24" i="3"/>
  <c r="I24" i="3"/>
  <c r="H24" i="3"/>
  <c r="G24" i="3"/>
  <c r="D24" i="3"/>
  <c r="C24" i="3"/>
  <c r="F24" i="3" s="1"/>
  <c r="B24" i="3"/>
  <c r="E24" i="3" s="1"/>
  <c r="L23" i="3"/>
  <c r="K23" i="3"/>
  <c r="J23" i="3"/>
  <c r="I23" i="3"/>
  <c r="H23" i="3"/>
  <c r="G23" i="3"/>
  <c r="F23" i="3"/>
  <c r="D23" i="3"/>
  <c r="C23" i="3"/>
  <c r="B23" i="3"/>
  <c r="E23" i="3" s="1"/>
  <c r="L22" i="3"/>
  <c r="K22" i="3"/>
  <c r="J22" i="3"/>
  <c r="I22" i="3"/>
  <c r="H22" i="3"/>
  <c r="G22" i="3"/>
  <c r="E22" i="3"/>
  <c r="D22" i="3"/>
  <c r="C22" i="3"/>
  <c r="F22" i="3" s="1"/>
  <c r="B22" i="3"/>
  <c r="L21" i="3"/>
  <c r="K21" i="3"/>
  <c r="J21" i="3"/>
  <c r="I21" i="3"/>
  <c r="H21" i="3"/>
  <c r="G21" i="3"/>
  <c r="D21" i="3"/>
  <c r="C21" i="3"/>
  <c r="F21" i="3" s="1"/>
  <c r="B21" i="3"/>
  <c r="E21" i="3" s="1"/>
  <c r="L20" i="3"/>
  <c r="K20" i="3"/>
  <c r="J20" i="3"/>
  <c r="I20" i="3"/>
  <c r="H20" i="3"/>
  <c r="G20" i="3"/>
  <c r="D20" i="3"/>
  <c r="C20" i="3"/>
  <c r="F20" i="3" s="1"/>
  <c r="B20" i="3"/>
  <c r="E20" i="3" s="1"/>
  <c r="L19" i="3"/>
  <c r="K19" i="3"/>
  <c r="J19" i="3"/>
  <c r="I19" i="3"/>
  <c r="H19" i="3"/>
  <c r="G19" i="3"/>
  <c r="F19" i="3"/>
  <c r="D19" i="3"/>
  <c r="C19" i="3"/>
  <c r="B19" i="3"/>
  <c r="E19" i="3" s="1"/>
  <c r="L18" i="3"/>
  <c r="K18" i="3"/>
  <c r="J18" i="3"/>
  <c r="I18" i="3"/>
  <c r="H18" i="3"/>
  <c r="G18" i="3"/>
  <c r="E18" i="3"/>
  <c r="D18" i="3"/>
  <c r="C18" i="3"/>
  <c r="F18" i="3" s="1"/>
  <c r="B18" i="3"/>
  <c r="L17" i="3"/>
  <c r="K17" i="3"/>
  <c r="J17" i="3"/>
  <c r="I17" i="3"/>
  <c r="H17" i="3"/>
  <c r="G17" i="3"/>
  <c r="D17" i="3"/>
  <c r="C17" i="3"/>
  <c r="F17" i="3" s="1"/>
  <c r="B17" i="3"/>
  <c r="E17" i="3" s="1"/>
  <c r="L16" i="3"/>
  <c r="K16" i="3"/>
  <c r="J16" i="3"/>
  <c r="I16" i="3"/>
  <c r="H16" i="3"/>
  <c r="G16" i="3"/>
  <c r="D16" i="3"/>
  <c r="C16" i="3"/>
  <c r="F16" i="3" s="1"/>
  <c r="B16" i="3"/>
  <c r="E16" i="3" s="1"/>
  <c r="L15" i="3"/>
  <c r="K15" i="3"/>
  <c r="J15" i="3"/>
  <c r="I15" i="3"/>
  <c r="H15" i="3"/>
  <c r="G15" i="3"/>
  <c r="F15" i="3"/>
  <c r="D15" i="3"/>
  <c r="C15" i="3"/>
  <c r="B15" i="3"/>
  <c r="E15" i="3" s="1"/>
  <c r="L14" i="3"/>
  <c r="K14" i="3"/>
  <c r="J14" i="3"/>
  <c r="I14" i="3"/>
  <c r="H14" i="3"/>
  <c r="G14" i="3"/>
  <c r="E14" i="3"/>
  <c r="D14" i="3"/>
  <c r="C14" i="3"/>
  <c r="F14" i="3" s="1"/>
  <c r="B14" i="3"/>
  <c r="L13" i="3"/>
  <c r="K13" i="3"/>
  <c r="J13" i="3"/>
  <c r="I13" i="3"/>
  <c r="H13" i="3"/>
  <c r="G13" i="3"/>
  <c r="D13" i="3"/>
  <c r="C13" i="3"/>
  <c r="F13" i="3" s="1"/>
  <c r="B13" i="3"/>
  <c r="E13" i="3" s="1"/>
  <c r="L12" i="3"/>
  <c r="K12" i="3"/>
  <c r="J12" i="3"/>
  <c r="I12" i="3"/>
  <c r="H12" i="3"/>
  <c r="G12" i="3"/>
  <c r="D12" i="3"/>
  <c r="C12" i="3"/>
  <c r="F12" i="3" s="1"/>
  <c r="B12" i="3"/>
  <c r="E12" i="3" s="1"/>
  <c r="L11" i="3"/>
  <c r="K11" i="3"/>
  <c r="J11" i="3"/>
  <c r="I11" i="3"/>
  <c r="H11" i="3"/>
  <c r="G11" i="3"/>
  <c r="F11" i="3"/>
  <c r="D11" i="3"/>
  <c r="C11" i="3"/>
  <c r="B11" i="3"/>
  <c r="E11" i="3" s="1"/>
  <c r="L10" i="3"/>
  <c r="K10" i="3"/>
  <c r="J10" i="3"/>
  <c r="I10" i="3"/>
  <c r="H10" i="3"/>
  <c r="G10" i="3"/>
  <c r="E10" i="3"/>
  <c r="D10" i="3"/>
  <c r="C10" i="3"/>
  <c r="F10" i="3" s="1"/>
  <c r="B10" i="3"/>
  <c r="L9" i="3"/>
  <c r="K9" i="3"/>
  <c r="J9" i="3"/>
  <c r="I9" i="3"/>
  <c r="H9" i="3"/>
  <c r="G9" i="3"/>
  <c r="D9" i="3"/>
  <c r="C9" i="3"/>
  <c r="F9" i="3" s="1"/>
  <c r="B9" i="3"/>
  <c r="E9" i="3" s="1"/>
  <c r="L8" i="3"/>
  <c r="K8" i="3"/>
  <c r="J8" i="3"/>
  <c r="I8" i="3"/>
  <c r="H8" i="3"/>
  <c r="G8" i="3"/>
  <c r="D8" i="3"/>
  <c r="C8" i="3"/>
  <c r="F8" i="3" s="1"/>
  <c r="B8" i="3"/>
  <c r="E8" i="3" s="1"/>
  <c r="L7" i="3"/>
  <c r="K7" i="3"/>
  <c r="J7" i="3"/>
  <c r="I7" i="3"/>
  <c r="H7" i="3"/>
  <c r="G7" i="3"/>
  <c r="F7" i="3"/>
  <c r="D7" i="3"/>
  <c r="C7" i="3"/>
  <c r="B7" i="3"/>
  <c r="E7" i="3" s="1"/>
  <c r="L6" i="3"/>
  <c r="K6" i="3"/>
  <c r="J6" i="3"/>
  <c r="I6" i="3"/>
  <c r="H6" i="3"/>
  <c r="G6" i="3"/>
  <c r="E6" i="3"/>
  <c r="D6" i="3"/>
  <c r="C6" i="3"/>
  <c r="F6" i="3" s="1"/>
  <c r="B6" i="3"/>
  <c r="L5" i="3"/>
  <c r="K5" i="3"/>
  <c r="J5" i="3"/>
  <c r="I5" i="3"/>
  <c r="H5" i="3"/>
  <c r="G5" i="3"/>
  <c r="D5" i="3"/>
  <c r="C5" i="3"/>
  <c r="F5" i="3" s="1"/>
  <c r="B5" i="3"/>
  <c r="E5" i="3" s="1"/>
  <c r="L4" i="3"/>
  <c r="K4" i="3"/>
  <c r="J4" i="3"/>
  <c r="I4" i="3"/>
  <c r="H4" i="3"/>
  <c r="G4" i="3"/>
  <c r="D4" i="3"/>
  <c r="C4" i="3"/>
  <c r="F4" i="3" s="1"/>
  <c r="B4" i="3"/>
  <c r="E4" i="3" s="1"/>
  <c r="L30" i="2"/>
  <c r="K30" i="2"/>
  <c r="J30" i="2"/>
  <c r="I30" i="2"/>
  <c r="H30" i="2"/>
  <c r="G30" i="2"/>
  <c r="F30" i="2"/>
  <c r="D30" i="2"/>
  <c r="C30" i="2"/>
  <c r="B30" i="2"/>
  <c r="E30" i="2" s="1"/>
  <c r="L29" i="2"/>
  <c r="K29" i="2"/>
  <c r="J29" i="2"/>
  <c r="I29" i="2"/>
  <c r="H29" i="2"/>
  <c r="G29" i="2"/>
  <c r="E29" i="2"/>
  <c r="D29" i="2"/>
  <c r="C29" i="2"/>
  <c r="F29" i="2" s="1"/>
  <c r="B29" i="2"/>
  <c r="L28" i="2"/>
  <c r="K28" i="2"/>
  <c r="J28" i="2"/>
  <c r="I28" i="2"/>
  <c r="H28" i="2"/>
  <c r="G28" i="2"/>
  <c r="D28" i="2"/>
  <c r="C28" i="2"/>
  <c r="F28" i="2" s="1"/>
  <c r="B28" i="2"/>
  <c r="E28" i="2" s="1"/>
  <c r="L27" i="2"/>
  <c r="K27" i="2"/>
  <c r="J27" i="2"/>
  <c r="I27" i="2"/>
  <c r="H27" i="2"/>
  <c r="G27" i="2"/>
  <c r="D27" i="2"/>
  <c r="C27" i="2"/>
  <c r="F27" i="2" s="1"/>
  <c r="B27" i="2"/>
  <c r="E27" i="2" s="1"/>
  <c r="L26" i="2"/>
  <c r="K26" i="2"/>
  <c r="J26" i="2"/>
  <c r="I26" i="2"/>
  <c r="H26" i="2"/>
  <c r="G26" i="2"/>
  <c r="F26" i="2"/>
  <c r="D26" i="2"/>
  <c r="C26" i="2"/>
  <c r="B26" i="2"/>
  <c r="E26" i="2" s="1"/>
  <c r="L25" i="2"/>
  <c r="K25" i="2"/>
  <c r="J25" i="2"/>
  <c r="I25" i="2"/>
  <c r="H25" i="2"/>
  <c r="G25" i="2"/>
  <c r="E25" i="2"/>
  <c r="D25" i="2"/>
  <c r="C25" i="2"/>
  <c r="F25" i="2" s="1"/>
  <c r="B25" i="2"/>
  <c r="L24" i="2"/>
  <c r="K24" i="2"/>
  <c r="J24" i="2"/>
  <c r="I24" i="2"/>
  <c r="H24" i="2"/>
  <c r="G24" i="2"/>
  <c r="D24" i="2"/>
  <c r="C24" i="2"/>
  <c r="F24" i="2" s="1"/>
  <c r="B24" i="2"/>
  <c r="E24" i="2" s="1"/>
  <c r="L23" i="2"/>
  <c r="K23" i="2"/>
  <c r="J23" i="2"/>
  <c r="I23" i="2"/>
  <c r="H23" i="2"/>
  <c r="G23" i="2"/>
  <c r="D23" i="2"/>
  <c r="C23" i="2"/>
  <c r="F23" i="2" s="1"/>
  <c r="B23" i="2"/>
  <c r="E23" i="2" s="1"/>
  <c r="L22" i="2"/>
  <c r="K22" i="2"/>
  <c r="J22" i="2"/>
  <c r="I22" i="2"/>
  <c r="H22" i="2"/>
  <c r="G22" i="2"/>
  <c r="F22" i="2"/>
  <c r="D22" i="2"/>
  <c r="C22" i="2"/>
  <c r="B22" i="2"/>
  <c r="E22" i="2" s="1"/>
  <c r="L21" i="2"/>
  <c r="K21" i="2"/>
  <c r="J21" i="2"/>
  <c r="I21" i="2"/>
  <c r="H21" i="2"/>
  <c r="G21" i="2"/>
  <c r="E21" i="2"/>
  <c r="D21" i="2"/>
  <c r="C21" i="2"/>
  <c r="F21" i="2" s="1"/>
  <c r="B21" i="2"/>
  <c r="L20" i="2"/>
  <c r="K20" i="2"/>
  <c r="J20" i="2"/>
  <c r="I20" i="2"/>
  <c r="H20" i="2"/>
  <c r="G20" i="2"/>
  <c r="D20" i="2"/>
  <c r="C20" i="2"/>
  <c r="F20" i="2" s="1"/>
  <c r="B20" i="2"/>
  <c r="E20" i="2" s="1"/>
  <c r="L19" i="2"/>
  <c r="K19" i="2"/>
  <c r="J19" i="2"/>
  <c r="I19" i="2"/>
  <c r="H19" i="2"/>
  <c r="G19" i="2"/>
  <c r="D19" i="2"/>
  <c r="C19" i="2"/>
  <c r="F19" i="2" s="1"/>
  <c r="B19" i="2"/>
  <c r="E19" i="2" s="1"/>
  <c r="L18" i="2"/>
  <c r="K18" i="2"/>
  <c r="J18" i="2"/>
  <c r="I18" i="2"/>
  <c r="H18" i="2"/>
  <c r="G18" i="2"/>
  <c r="F18" i="2"/>
  <c r="D18" i="2"/>
  <c r="C18" i="2"/>
  <c r="B18" i="2"/>
  <c r="E18" i="2" s="1"/>
  <c r="L17" i="2"/>
  <c r="K17" i="2"/>
  <c r="J17" i="2"/>
  <c r="I17" i="2"/>
  <c r="H17" i="2"/>
  <c r="G17" i="2"/>
  <c r="E17" i="2"/>
  <c r="D17" i="2"/>
  <c r="C17" i="2"/>
  <c r="F17" i="2" s="1"/>
  <c r="B17" i="2"/>
  <c r="L16" i="2"/>
  <c r="K16" i="2"/>
  <c r="J16" i="2"/>
  <c r="I16" i="2"/>
  <c r="H16" i="2"/>
  <c r="G16" i="2"/>
  <c r="D16" i="2"/>
  <c r="C16" i="2"/>
  <c r="F16" i="2" s="1"/>
  <c r="B16" i="2"/>
  <c r="E16" i="2" s="1"/>
  <c r="L15" i="2"/>
  <c r="K15" i="2"/>
  <c r="J15" i="2"/>
  <c r="I15" i="2"/>
  <c r="H15" i="2"/>
  <c r="G15" i="2"/>
  <c r="D15" i="2"/>
  <c r="C15" i="2"/>
  <c r="F15" i="2" s="1"/>
  <c r="B15" i="2"/>
  <c r="E15" i="2" s="1"/>
  <c r="L14" i="2"/>
  <c r="K14" i="2"/>
  <c r="J14" i="2"/>
  <c r="I14" i="2"/>
  <c r="H14" i="2"/>
  <c r="G14" i="2"/>
  <c r="F14" i="2"/>
  <c r="D14" i="2"/>
  <c r="C14" i="2"/>
  <c r="B14" i="2"/>
  <c r="E14" i="2" s="1"/>
  <c r="L13" i="2"/>
  <c r="K13" i="2"/>
  <c r="J13" i="2"/>
  <c r="I13" i="2"/>
  <c r="H13" i="2"/>
  <c r="G13" i="2"/>
  <c r="E13" i="2"/>
  <c r="D13" i="2"/>
  <c r="C13" i="2"/>
  <c r="F13" i="2" s="1"/>
  <c r="B13" i="2"/>
  <c r="L12" i="2"/>
  <c r="K12" i="2"/>
  <c r="J12" i="2"/>
  <c r="I12" i="2"/>
  <c r="H12" i="2"/>
  <c r="G12" i="2"/>
  <c r="D12" i="2"/>
  <c r="C12" i="2"/>
  <c r="F12" i="2" s="1"/>
  <c r="B12" i="2"/>
  <c r="E12" i="2" s="1"/>
  <c r="L11" i="2"/>
  <c r="K11" i="2"/>
  <c r="J11" i="2"/>
  <c r="I11" i="2"/>
  <c r="H11" i="2"/>
  <c r="G11" i="2"/>
  <c r="D11" i="2"/>
  <c r="C11" i="2"/>
  <c r="F11" i="2" s="1"/>
  <c r="B11" i="2"/>
  <c r="E11" i="2" s="1"/>
  <c r="L10" i="2"/>
  <c r="K10" i="2"/>
  <c r="J10" i="2"/>
  <c r="I10" i="2"/>
  <c r="H10" i="2"/>
  <c r="G10" i="2"/>
  <c r="F10" i="2"/>
  <c r="D10" i="2"/>
  <c r="C10" i="2"/>
  <c r="B10" i="2"/>
  <c r="E10" i="2" s="1"/>
  <c r="L9" i="2"/>
  <c r="K9" i="2"/>
  <c r="J9" i="2"/>
  <c r="I9" i="2"/>
  <c r="H9" i="2"/>
  <c r="G9" i="2"/>
  <c r="E9" i="2"/>
  <c r="D9" i="2"/>
  <c r="C9" i="2"/>
  <c r="F9" i="2" s="1"/>
  <c r="B9" i="2"/>
  <c r="L8" i="2"/>
  <c r="K8" i="2"/>
  <c r="J8" i="2"/>
  <c r="I8" i="2"/>
  <c r="H8" i="2"/>
  <c r="G8" i="2"/>
  <c r="D8" i="2"/>
  <c r="C8" i="2"/>
  <c r="F8" i="2" s="1"/>
  <c r="B8" i="2"/>
  <c r="E8" i="2" s="1"/>
  <c r="L7" i="2"/>
  <c r="K7" i="2"/>
  <c r="J7" i="2"/>
  <c r="I7" i="2"/>
  <c r="H7" i="2"/>
  <c r="G7" i="2"/>
  <c r="D7" i="2"/>
  <c r="C7" i="2"/>
  <c r="F7" i="2" s="1"/>
  <c r="B7" i="2"/>
  <c r="E7" i="2" s="1"/>
  <c r="L6" i="2"/>
  <c r="K6" i="2"/>
  <c r="J6" i="2"/>
  <c r="I6" i="2"/>
  <c r="H6" i="2"/>
  <c r="G6" i="2"/>
  <c r="F6" i="2"/>
  <c r="D6" i="2"/>
  <c r="C6" i="2"/>
  <c r="B6" i="2"/>
  <c r="E6" i="2" s="1"/>
  <c r="L5" i="2"/>
  <c r="K5" i="2"/>
  <c r="J5" i="2"/>
  <c r="I5" i="2"/>
  <c r="H5" i="2"/>
  <c r="G5" i="2"/>
  <c r="E5" i="2"/>
  <c r="D5" i="2"/>
  <c r="C5" i="2"/>
  <c r="F5" i="2" s="1"/>
  <c r="B5" i="2"/>
  <c r="L4" i="2"/>
  <c r="K4" i="2"/>
  <c r="J4" i="2"/>
  <c r="I4" i="2"/>
  <c r="H4" i="2"/>
  <c r="G4" i="2"/>
  <c r="D4" i="2"/>
  <c r="C4" i="2"/>
  <c r="F4" i="2" s="1"/>
  <c r="B4" i="2"/>
  <c r="E4" i="2" s="1"/>
  <c r="L30" i="1"/>
  <c r="K30" i="1"/>
  <c r="J30" i="1"/>
  <c r="I30" i="1"/>
  <c r="H30" i="1"/>
  <c r="G30" i="1"/>
  <c r="D30" i="1"/>
  <c r="C30" i="1"/>
  <c r="F30" i="1" s="1"/>
  <c r="B30" i="1"/>
  <c r="E30" i="1" s="1"/>
  <c r="L29" i="1"/>
  <c r="K29" i="1"/>
  <c r="J29" i="1"/>
  <c r="I29" i="1"/>
  <c r="H29" i="1"/>
  <c r="G29" i="1"/>
  <c r="F29" i="1"/>
  <c r="D29" i="1"/>
  <c r="C29" i="1"/>
  <c r="B29" i="1"/>
  <c r="E29" i="1" s="1"/>
  <c r="L28" i="1"/>
  <c r="K28" i="1"/>
  <c r="J28" i="1"/>
  <c r="I28" i="1"/>
  <c r="H28" i="1"/>
  <c r="G28" i="1"/>
  <c r="E28" i="1"/>
  <c r="D28" i="1"/>
  <c r="C28" i="1"/>
  <c r="F28" i="1" s="1"/>
  <c r="B28" i="1"/>
  <c r="L27" i="1"/>
  <c r="K27" i="1"/>
  <c r="J27" i="1"/>
  <c r="I27" i="1"/>
  <c r="H27" i="1"/>
  <c r="G27" i="1"/>
  <c r="D27" i="1"/>
  <c r="C27" i="1"/>
  <c r="F27" i="1" s="1"/>
  <c r="B27" i="1"/>
  <c r="E27" i="1" s="1"/>
  <c r="L26" i="1"/>
  <c r="K26" i="1"/>
  <c r="J26" i="1"/>
  <c r="I26" i="1"/>
  <c r="H26" i="1"/>
  <c r="G26" i="1"/>
  <c r="D26" i="1"/>
  <c r="C26" i="1"/>
  <c r="F26" i="1" s="1"/>
  <c r="B26" i="1"/>
  <c r="E26" i="1" s="1"/>
  <c r="L25" i="1"/>
  <c r="K25" i="1"/>
  <c r="J25" i="1"/>
  <c r="I25" i="1"/>
  <c r="H25" i="1"/>
  <c r="G25" i="1"/>
  <c r="F25" i="1"/>
  <c r="D25" i="1"/>
  <c r="C25" i="1"/>
  <c r="B25" i="1"/>
  <c r="E25" i="1" s="1"/>
  <c r="L24" i="1"/>
  <c r="K24" i="1"/>
  <c r="J24" i="1"/>
  <c r="I24" i="1"/>
  <c r="H24" i="1"/>
  <c r="G24" i="1"/>
  <c r="E24" i="1"/>
  <c r="D24" i="1"/>
  <c r="C24" i="1"/>
  <c r="F24" i="1" s="1"/>
  <c r="B24" i="1"/>
  <c r="L23" i="1"/>
  <c r="K23" i="1"/>
  <c r="J23" i="1"/>
  <c r="I23" i="1"/>
  <c r="H23" i="1"/>
  <c r="G23" i="1"/>
  <c r="D23" i="1"/>
  <c r="C23" i="1"/>
  <c r="F23" i="1" s="1"/>
  <c r="B23" i="1"/>
  <c r="E23" i="1" s="1"/>
  <c r="L22" i="1"/>
  <c r="K22" i="1"/>
  <c r="J22" i="1"/>
  <c r="I22" i="1"/>
  <c r="H22" i="1"/>
  <c r="G22" i="1"/>
  <c r="D22" i="1"/>
  <c r="C22" i="1"/>
  <c r="F22" i="1" s="1"/>
  <c r="B22" i="1"/>
  <c r="E22" i="1" s="1"/>
  <c r="L21" i="1"/>
  <c r="K21" i="1"/>
  <c r="J21" i="1"/>
  <c r="I21" i="1"/>
  <c r="H21" i="1"/>
  <c r="G21" i="1"/>
  <c r="F21" i="1"/>
  <c r="D21" i="1"/>
  <c r="C21" i="1"/>
  <c r="B21" i="1"/>
  <c r="E21" i="1" s="1"/>
  <c r="L20" i="1"/>
  <c r="K20" i="1"/>
  <c r="J20" i="1"/>
  <c r="I20" i="1"/>
  <c r="H20" i="1"/>
  <c r="G20" i="1"/>
  <c r="E20" i="1"/>
  <c r="D20" i="1"/>
  <c r="C20" i="1"/>
  <c r="F20" i="1" s="1"/>
  <c r="B20" i="1"/>
  <c r="L19" i="1"/>
  <c r="K19" i="1"/>
  <c r="J19" i="1"/>
  <c r="I19" i="1"/>
  <c r="H19" i="1"/>
  <c r="G19" i="1"/>
  <c r="D19" i="1"/>
  <c r="C19" i="1"/>
  <c r="F19" i="1" s="1"/>
  <c r="B19" i="1"/>
  <c r="E19" i="1" s="1"/>
  <c r="L18" i="1"/>
  <c r="K18" i="1"/>
  <c r="J18" i="1"/>
  <c r="I18" i="1"/>
  <c r="H18" i="1"/>
  <c r="G18" i="1"/>
  <c r="D18" i="1"/>
  <c r="C18" i="1"/>
  <c r="F18" i="1" s="1"/>
  <c r="B18" i="1"/>
  <c r="E18" i="1" s="1"/>
  <c r="L17" i="1"/>
  <c r="K17" i="1"/>
  <c r="J17" i="1"/>
  <c r="I17" i="1"/>
  <c r="H17" i="1"/>
  <c r="G17" i="1"/>
  <c r="F17" i="1"/>
  <c r="D17" i="1"/>
  <c r="C17" i="1"/>
  <c r="B17" i="1"/>
  <c r="E17" i="1" s="1"/>
  <c r="L16" i="1"/>
  <c r="K16" i="1"/>
  <c r="J16" i="1"/>
  <c r="I16" i="1"/>
  <c r="H16" i="1"/>
  <c r="G16" i="1"/>
  <c r="E16" i="1"/>
  <c r="D16" i="1"/>
  <c r="C16" i="1"/>
  <c r="F16" i="1" s="1"/>
  <c r="B16" i="1"/>
  <c r="L15" i="1"/>
  <c r="K15" i="1"/>
  <c r="J15" i="1"/>
  <c r="I15" i="1"/>
  <c r="H15" i="1"/>
  <c r="G15" i="1"/>
  <c r="D15" i="1"/>
  <c r="C15" i="1"/>
  <c r="F15" i="1" s="1"/>
  <c r="B15" i="1"/>
  <c r="E15" i="1" s="1"/>
  <c r="L14" i="1"/>
  <c r="K14" i="1"/>
  <c r="J14" i="1"/>
  <c r="I14" i="1"/>
  <c r="H14" i="1"/>
  <c r="G14" i="1"/>
  <c r="D14" i="1"/>
  <c r="C14" i="1"/>
  <c r="F14" i="1" s="1"/>
  <c r="B14" i="1"/>
  <c r="E14" i="1" s="1"/>
  <c r="L13" i="1"/>
  <c r="K13" i="1"/>
  <c r="J13" i="1"/>
  <c r="I13" i="1"/>
  <c r="H13" i="1"/>
  <c r="G13" i="1"/>
  <c r="F13" i="1"/>
  <c r="D13" i="1"/>
  <c r="C13" i="1"/>
  <c r="B13" i="1"/>
  <c r="E13" i="1" s="1"/>
  <c r="L12" i="1"/>
  <c r="K12" i="1"/>
  <c r="J12" i="1"/>
  <c r="I12" i="1"/>
  <c r="H12" i="1"/>
  <c r="G12" i="1"/>
  <c r="E12" i="1"/>
  <c r="D12" i="1"/>
  <c r="C12" i="1"/>
  <c r="F12" i="1" s="1"/>
  <c r="B12" i="1"/>
  <c r="L11" i="1"/>
  <c r="K11" i="1"/>
  <c r="J11" i="1"/>
  <c r="I11" i="1"/>
  <c r="H11" i="1"/>
  <c r="G11" i="1"/>
  <c r="D11" i="1"/>
  <c r="C11" i="1"/>
  <c r="F11" i="1" s="1"/>
  <c r="B11" i="1"/>
  <c r="E11" i="1" s="1"/>
  <c r="L10" i="1"/>
  <c r="K10" i="1"/>
  <c r="J10" i="1"/>
  <c r="I10" i="1"/>
  <c r="H10" i="1"/>
  <c r="G10" i="1"/>
  <c r="D10" i="1"/>
  <c r="C10" i="1"/>
  <c r="F10" i="1" s="1"/>
  <c r="B10" i="1"/>
  <c r="E10" i="1" s="1"/>
  <c r="L9" i="1"/>
  <c r="K9" i="1"/>
  <c r="J9" i="1"/>
  <c r="I9" i="1"/>
  <c r="H9" i="1"/>
  <c r="G9" i="1"/>
  <c r="F9" i="1"/>
  <c r="D9" i="1"/>
  <c r="C9" i="1"/>
  <c r="B9" i="1"/>
  <c r="E9" i="1" s="1"/>
  <c r="L8" i="1"/>
  <c r="K8" i="1"/>
  <c r="J8" i="1"/>
  <c r="I8" i="1"/>
  <c r="H8" i="1"/>
  <c r="G8" i="1"/>
  <c r="E8" i="1"/>
  <c r="D8" i="1"/>
  <c r="C8" i="1"/>
  <c r="F8" i="1" s="1"/>
  <c r="B8" i="1"/>
  <c r="L7" i="1"/>
  <c r="K7" i="1"/>
  <c r="J7" i="1"/>
  <c r="I7" i="1"/>
  <c r="H7" i="1"/>
  <c r="G7" i="1"/>
  <c r="D7" i="1"/>
  <c r="C7" i="1"/>
  <c r="F7" i="1" s="1"/>
  <c r="B7" i="1"/>
  <c r="E7" i="1" s="1"/>
  <c r="L6" i="1"/>
  <c r="K6" i="1"/>
  <c r="J6" i="1"/>
  <c r="I6" i="1"/>
  <c r="H6" i="1"/>
  <c r="G6" i="1"/>
  <c r="D6" i="1"/>
  <c r="C6" i="1"/>
  <c r="F6" i="1" s="1"/>
  <c r="B6" i="1"/>
  <c r="E6" i="1" s="1"/>
  <c r="L5" i="1"/>
  <c r="K5" i="1"/>
  <c r="J5" i="1"/>
  <c r="I5" i="1"/>
  <c r="H5" i="1"/>
  <c r="G5" i="1"/>
  <c r="F5" i="1"/>
  <c r="D5" i="1"/>
  <c r="C5" i="1"/>
  <c r="B5" i="1"/>
  <c r="E5" i="1" s="1"/>
  <c r="L4" i="1"/>
  <c r="K4" i="1"/>
  <c r="J4" i="1"/>
  <c r="I4" i="1"/>
  <c r="H4" i="1"/>
  <c r="G4" i="1"/>
  <c r="E4" i="1"/>
  <c r="D4" i="1"/>
  <c r="C4" i="1"/>
  <c r="F4" i="1" s="1"/>
  <c r="B4" i="1"/>
</calcChain>
</file>

<file path=xl/sharedStrings.xml><?xml version="1.0" encoding="utf-8"?>
<sst xmlns="http://schemas.openxmlformats.org/spreadsheetml/2006/main" count="726" uniqueCount="39">
  <si>
    <t>Муниципальное образование</t>
  </si>
  <si>
    <t>Общее количество</t>
  </si>
  <si>
    <t>Количество вызовов комплексного реагирования (две и более служб)</t>
  </si>
  <si>
    <t>Количество вызовов (карточек происшествия) направленных в остальные ДДС (01, 02, 03, 04, 05, ЦУКС) за месяц</t>
  </si>
  <si>
    <t>Количество вызовов (карточек происшествия) направленных в ЕДДС МО за месяц</t>
  </si>
  <si>
    <t>Кол-во вызовов</t>
  </si>
  <si>
    <t>Кол-во карточек происшествия</t>
  </si>
  <si>
    <t>Среднее время до открытия службой карточки*</t>
  </si>
  <si>
    <t>Среднее время до начала реагирования</t>
  </si>
  <si>
    <t xml:space="preserve">Среднее время до завершения карточки </t>
  </si>
  <si>
    <t>Велижский</t>
  </si>
  <si>
    <t>Вяземский</t>
  </si>
  <si>
    <t>Гагаринский</t>
  </si>
  <si>
    <t>Глинковский</t>
  </si>
  <si>
    <t>Демидовский</t>
  </si>
  <si>
    <t>Десногорск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</si>
  <si>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</si>
  <si>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</si>
  <si>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</si>
  <si>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</si>
  <si>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</si>
  <si>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</si>
  <si>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</si>
  <si>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</si>
  <si>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</si>
  <si>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</si>
  <si>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</si>
  <si>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</si>
  <si>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</t>
  </si>
  <si>
    <t>Смоленский район</t>
  </si>
  <si>
    <t>Сычевский</t>
  </si>
  <si>
    <t>Темкинский</t>
  </si>
  <si>
    <t>Угранский</t>
  </si>
  <si>
    <t>Х.-Жирковский</t>
  </si>
  <si>
    <t>Хиславичский</t>
  </si>
  <si>
    <t>Шумячский</t>
  </si>
  <si>
    <t>Ярцевский</t>
  </si>
  <si>
    <t>* - согласно постановления Правительства РФ № 1931 от 12.11.2021 "Об утверждении обязательных требований к организации и функционированию системы обеспечения вызова экстренных оперативных служб по единому номеру "112", в том числе порядка и сроков осуществления приема, обработки и передачи вызовов по единому номеру "112" диспетчерским службам", среднее время открытия карточки происшествия службой должно составлять 30 секунд. Другие временные параметры регламентируются должностными инструкциями ЕДДС и ДДС</t>
  </si>
  <si>
    <t>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</si>
</sst>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8" x14ac:knownFonts="1">
    <font>
      <sz val="10"/>
      <color rgb="FF000000"/>
      <name val="Arial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name val="Arial"/>
      <charset val="204"/>
    </font>
    <font>
      <b/>
      <sz val="12"/>
      <color rgb="FF000000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FFFF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/>
    <xf numFmtId="164" fontId="1" fillId="3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34"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00.xml"/><Relationship Id="rId21" Type="http://schemas.openxmlformats.org/officeDocument/2006/relationships/externalLink" Target="externalLinks/externalLink4.xml"/><Relationship Id="rId63" Type="http://schemas.openxmlformats.org/officeDocument/2006/relationships/externalLink" Target="externalLinks/externalLink46.xml"/><Relationship Id="rId159" Type="http://schemas.openxmlformats.org/officeDocument/2006/relationships/externalLink" Target="externalLinks/externalLink142.xml"/><Relationship Id="rId170" Type="http://schemas.openxmlformats.org/officeDocument/2006/relationships/externalLink" Target="externalLinks/externalLink153.xml"/><Relationship Id="rId226" Type="http://schemas.openxmlformats.org/officeDocument/2006/relationships/externalLink" Target="externalLinks/externalLink209.xml"/><Relationship Id="rId268" Type="http://schemas.openxmlformats.org/officeDocument/2006/relationships/externalLink" Target="externalLinks/externalLink251.xml"/><Relationship Id="rId32" Type="http://schemas.openxmlformats.org/officeDocument/2006/relationships/externalLink" Target="externalLinks/externalLink15.xml"/><Relationship Id="rId74" Type="http://schemas.openxmlformats.org/officeDocument/2006/relationships/externalLink" Target="externalLinks/externalLink57.xml"/><Relationship Id="rId128" Type="http://schemas.openxmlformats.org/officeDocument/2006/relationships/externalLink" Target="externalLinks/externalLink111.xml"/><Relationship Id="rId5" Type="http://schemas.openxmlformats.org/officeDocument/2006/relationships/worksheet" Target="worksheets/sheet5.xml"/><Relationship Id="rId181" Type="http://schemas.openxmlformats.org/officeDocument/2006/relationships/externalLink" Target="externalLinks/externalLink164.xml"/><Relationship Id="rId237" Type="http://schemas.openxmlformats.org/officeDocument/2006/relationships/externalLink" Target="externalLinks/externalLink220.xml"/><Relationship Id="rId279" Type="http://schemas.openxmlformats.org/officeDocument/2006/relationships/externalLink" Target="externalLinks/externalLink262.xml"/><Relationship Id="rId43" Type="http://schemas.openxmlformats.org/officeDocument/2006/relationships/externalLink" Target="externalLinks/externalLink26.xml"/><Relationship Id="rId139" Type="http://schemas.openxmlformats.org/officeDocument/2006/relationships/externalLink" Target="externalLinks/externalLink122.xml"/><Relationship Id="rId290" Type="http://schemas.openxmlformats.org/officeDocument/2006/relationships/externalLink" Target="externalLinks/externalLink273.xml"/><Relationship Id="rId85" Type="http://schemas.openxmlformats.org/officeDocument/2006/relationships/externalLink" Target="externalLinks/externalLink68.xml"/><Relationship Id="rId150" Type="http://schemas.openxmlformats.org/officeDocument/2006/relationships/externalLink" Target="externalLinks/externalLink133.xml"/><Relationship Id="rId192" Type="http://schemas.openxmlformats.org/officeDocument/2006/relationships/externalLink" Target="externalLinks/externalLink175.xml"/><Relationship Id="rId206" Type="http://schemas.openxmlformats.org/officeDocument/2006/relationships/externalLink" Target="externalLinks/externalLink189.xml"/><Relationship Id="rId248" Type="http://schemas.openxmlformats.org/officeDocument/2006/relationships/externalLink" Target="externalLinks/externalLink231.xml"/><Relationship Id="rId12" Type="http://schemas.openxmlformats.org/officeDocument/2006/relationships/worksheet" Target="worksheets/sheet12.xml"/><Relationship Id="rId33" Type="http://schemas.openxmlformats.org/officeDocument/2006/relationships/externalLink" Target="externalLinks/externalLink16.xml"/><Relationship Id="rId108" Type="http://schemas.openxmlformats.org/officeDocument/2006/relationships/externalLink" Target="externalLinks/externalLink91.xml"/><Relationship Id="rId129" Type="http://schemas.openxmlformats.org/officeDocument/2006/relationships/externalLink" Target="externalLinks/externalLink112.xml"/><Relationship Id="rId280" Type="http://schemas.openxmlformats.org/officeDocument/2006/relationships/externalLink" Target="externalLinks/externalLink263.xml"/><Relationship Id="rId54" Type="http://schemas.openxmlformats.org/officeDocument/2006/relationships/externalLink" Target="externalLinks/externalLink37.xml"/><Relationship Id="rId75" Type="http://schemas.openxmlformats.org/officeDocument/2006/relationships/externalLink" Target="externalLinks/externalLink58.xml"/><Relationship Id="rId96" Type="http://schemas.openxmlformats.org/officeDocument/2006/relationships/externalLink" Target="externalLinks/externalLink79.xml"/><Relationship Id="rId140" Type="http://schemas.openxmlformats.org/officeDocument/2006/relationships/externalLink" Target="externalLinks/externalLink123.xml"/><Relationship Id="rId161" Type="http://schemas.openxmlformats.org/officeDocument/2006/relationships/externalLink" Target="externalLinks/externalLink144.xml"/><Relationship Id="rId182" Type="http://schemas.openxmlformats.org/officeDocument/2006/relationships/externalLink" Target="externalLinks/externalLink165.xml"/><Relationship Id="rId217" Type="http://schemas.openxmlformats.org/officeDocument/2006/relationships/externalLink" Target="externalLinks/externalLink200.xml"/><Relationship Id="rId6" Type="http://schemas.openxmlformats.org/officeDocument/2006/relationships/worksheet" Target="worksheets/sheet6.xml"/><Relationship Id="rId238" Type="http://schemas.openxmlformats.org/officeDocument/2006/relationships/externalLink" Target="externalLinks/externalLink221.xml"/><Relationship Id="rId259" Type="http://schemas.openxmlformats.org/officeDocument/2006/relationships/externalLink" Target="externalLinks/externalLink242.xml"/><Relationship Id="rId23" Type="http://schemas.openxmlformats.org/officeDocument/2006/relationships/externalLink" Target="externalLinks/externalLink6.xml"/><Relationship Id="rId119" Type="http://schemas.openxmlformats.org/officeDocument/2006/relationships/externalLink" Target="externalLinks/externalLink102.xml"/><Relationship Id="rId270" Type="http://schemas.openxmlformats.org/officeDocument/2006/relationships/externalLink" Target="externalLinks/externalLink253.xml"/><Relationship Id="rId291" Type="http://schemas.openxmlformats.org/officeDocument/2006/relationships/externalLink" Target="externalLinks/externalLink274.xml"/><Relationship Id="rId44" Type="http://schemas.openxmlformats.org/officeDocument/2006/relationships/externalLink" Target="externalLinks/externalLink27.xml"/><Relationship Id="rId65" Type="http://schemas.openxmlformats.org/officeDocument/2006/relationships/externalLink" Target="externalLinks/externalLink48.xml"/><Relationship Id="rId86" Type="http://schemas.openxmlformats.org/officeDocument/2006/relationships/externalLink" Target="externalLinks/externalLink69.xml"/><Relationship Id="rId130" Type="http://schemas.openxmlformats.org/officeDocument/2006/relationships/externalLink" Target="externalLinks/externalLink113.xml"/><Relationship Id="rId151" Type="http://schemas.openxmlformats.org/officeDocument/2006/relationships/externalLink" Target="externalLinks/externalLink134.xml"/><Relationship Id="rId172" Type="http://schemas.openxmlformats.org/officeDocument/2006/relationships/externalLink" Target="externalLinks/externalLink155.xml"/><Relationship Id="rId193" Type="http://schemas.openxmlformats.org/officeDocument/2006/relationships/externalLink" Target="externalLinks/externalLink176.xml"/><Relationship Id="rId207" Type="http://schemas.openxmlformats.org/officeDocument/2006/relationships/externalLink" Target="externalLinks/externalLink190.xml"/><Relationship Id="rId228" Type="http://schemas.openxmlformats.org/officeDocument/2006/relationships/externalLink" Target="externalLinks/externalLink211.xml"/><Relationship Id="rId249" Type="http://schemas.openxmlformats.org/officeDocument/2006/relationships/externalLink" Target="externalLinks/externalLink232.xml"/><Relationship Id="rId13" Type="http://schemas.openxmlformats.org/officeDocument/2006/relationships/worksheet" Target="worksheets/sheet13.xml"/><Relationship Id="rId109" Type="http://schemas.openxmlformats.org/officeDocument/2006/relationships/externalLink" Target="externalLinks/externalLink92.xml"/><Relationship Id="rId260" Type="http://schemas.openxmlformats.org/officeDocument/2006/relationships/externalLink" Target="externalLinks/externalLink243.xml"/><Relationship Id="rId281" Type="http://schemas.openxmlformats.org/officeDocument/2006/relationships/externalLink" Target="externalLinks/externalLink264.xml"/><Relationship Id="rId34" Type="http://schemas.openxmlformats.org/officeDocument/2006/relationships/externalLink" Target="externalLinks/externalLink17.xml"/><Relationship Id="rId55" Type="http://schemas.openxmlformats.org/officeDocument/2006/relationships/externalLink" Target="externalLinks/externalLink38.xml"/><Relationship Id="rId76" Type="http://schemas.openxmlformats.org/officeDocument/2006/relationships/externalLink" Target="externalLinks/externalLink59.xml"/><Relationship Id="rId97" Type="http://schemas.openxmlformats.org/officeDocument/2006/relationships/externalLink" Target="externalLinks/externalLink80.xml"/><Relationship Id="rId120" Type="http://schemas.openxmlformats.org/officeDocument/2006/relationships/externalLink" Target="externalLinks/externalLink103.xml"/><Relationship Id="rId141" Type="http://schemas.openxmlformats.org/officeDocument/2006/relationships/externalLink" Target="externalLinks/externalLink124.xml"/><Relationship Id="rId7" Type="http://schemas.openxmlformats.org/officeDocument/2006/relationships/worksheet" Target="worksheets/sheet7.xml"/><Relationship Id="rId162" Type="http://schemas.openxmlformats.org/officeDocument/2006/relationships/externalLink" Target="externalLinks/externalLink145.xml"/><Relationship Id="rId183" Type="http://schemas.openxmlformats.org/officeDocument/2006/relationships/externalLink" Target="externalLinks/externalLink166.xml"/><Relationship Id="rId218" Type="http://schemas.openxmlformats.org/officeDocument/2006/relationships/externalLink" Target="externalLinks/externalLink201.xml"/><Relationship Id="rId239" Type="http://schemas.openxmlformats.org/officeDocument/2006/relationships/externalLink" Target="externalLinks/externalLink222.xml"/><Relationship Id="rId250" Type="http://schemas.openxmlformats.org/officeDocument/2006/relationships/externalLink" Target="externalLinks/externalLink233.xml"/><Relationship Id="rId271" Type="http://schemas.openxmlformats.org/officeDocument/2006/relationships/externalLink" Target="externalLinks/externalLink254.xml"/><Relationship Id="rId292" Type="http://schemas.openxmlformats.org/officeDocument/2006/relationships/externalLink" Target="externalLinks/externalLink275.xml"/><Relationship Id="rId24" Type="http://schemas.openxmlformats.org/officeDocument/2006/relationships/externalLink" Target="externalLinks/externalLink7.xml"/><Relationship Id="rId45" Type="http://schemas.openxmlformats.org/officeDocument/2006/relationships/externalLink" Target="externalLinks/externalLink28.xml"/><Relationship Id="rId66" Type="http://schemas.openxmlformats.org/officeDocument/2006/relationships/externalLink" Target="externalLinks/externalLink49.xml"/><Relationship Id="rId87" Type="http://schemas.openxmlformats.org/officeDocument/2006/relationships/externalLink" Target="externalLinks/externalLink70.xml"/><Relationship Id="rId110" Type="http://schemas.openxmlformats.org/officeDocument/2006/relationships/externalLink" Target="externalLinks/externalLink93.xml"/><Relationship Id="rId131" Type="http://schemas.openxmlformats.org/officeDocument/2006/relationships/externalLink" Target="externalLinks/externalLink114.xml"/><Relationship Id="rId152" Type="http://schemas.openxmlformats.org/officeDocument/2006/relationships/externalLink" Target="externalLinks/externalLink135.xml"/><Relationship Id="rId173" Type="http://schemas.openxmlformats.org/officeDocument/2006/relationships/externalLink" Target="externalLinks/externalLink156.xml"/><Relationship Id="rId194" Type="http://schemas.openxmlformats.org/officeDocument/2006/relationships/externalLink" Target="externalLinks/externalLink177.xml"/><Relationship Id="rId208" Type="http://schemas.openxmlformats.org/officeDocument/2006/relationships/externalLink" Target="externalLinks/externalLink191.xml"/><Relationship Id="rId229" Type="http://schemas.openxmlformats.org/officeDocument/2006/relationships/externalLink" Target="externalLinks/externalLink212.xml"/><Relationship Id="rId240" Type="http://schemas.openxmlformats.org/officeDocument/2006/relationships/externalLink" Target="externalLinks/externalLink223.xml"/><Relationship Id="rId261" Type="http://schemas.openxmlformats.org/officeDocument/2006/relationships/externalLink" Target="externalLinks/externalLink244.xml"/><Relationship Id="rId14" Type="http://schemas.openxmlformats.org/officeDocument/2006/relationships/worksheet" Target="worksheets/sheet14.xml"/><Relationship Id="rId35" Type="http://schemas.openxmlformats.org/officeDocument/2006/relationships/externalLink" Target="externalLinks/externalLink18.xml"/><Relationship Id="rId56" Type="http://schemas.openxmlformats.org/officeDocument/2006/relationships/externalLink" Target="externalLinks/externalLink39.xml"/><Relationship Id="rId77" Type="http://schemas.openxmlformats.org/officeDocument/2006/relationships/externalLink" Target="externalLinks/externalLink60.xml"/><Relationship Id="rId100" Type="http://schemas.openxmlformats.org/officeDocument/2006/relationships/externalLink" Target="externalLinks/externalLink83.xml"/><Relationship Id="rId282" Type="http://schemas.openxmlformats.org/officeDocument/2006/relationships/externalLink" Target="externalLinks/externalLink265.xml"/><Relationship Id="rId8" Type="http://schemas.openxmlformats.org/officeDocument/2006/relationships/worksheet" Target="worksheets/sheet8.xml"/><Relationship Id="rId98" Type="http://schemas.openxmlformats.org/officeDocument/2006/relationships/externalLink" Target="externalLinks/externalLink81.xml"/><Relationship Id="rId121" Type="http://schemas.openxmlformats.org/officeDocument/2006/relationships/externalLink" Target="externalLinks/externalLink104.xml"/><Relationship Id="rId142" Type="http://schemas.openxmlformats.org/officeDocument/2006/relationships/externalLink" Target="externalLinks/externalLink125.xml"/><Relationship Id="rId163" Type="http://schemas.openxmlformats.org/officeDocument/2006/relationships/externalLink" Target="externalLinks/externalLink146.xml"/><Relationship Id="rId184" Type="http://schemas.openxmlformats.org/officeDocument/2006/relationships/externalLink" Target="externalLinks/externalLink167.xml"/><Relationship Id="rId219" Type="http://schemas.openxmlformats.org/officeDocument/2006/relationships/externalLink" Target="externalLinks/externalLink202.xml"/><Relationship Id="rId230" Type="http://schemas.openxmlformats.org/officeDocument/2006/relationships/externalLink" Target="externalLinks/externalLink213.xml"/><Relationship Id="rId251" Type="http://schemas.openxmlformats.org/officeDocument/2006/relationships/externalLink" Target="externalLinks/externalLink234.xml"/><Relationship Id="rId25" Type="http://schemas.openxmlformats.org/officeDocument/2006/relationships/externalLink" Target="externalLinks/externalLink8.xml"/><Relationship Id="rId46" Type="http://schemas.openxmlformats.org/officeDocument/2006/relationships/externalLink" Target="externalLinks/externalLink29.xml"/><Relationship Id="rId67" Type="http://schemas.openxmlformats.org/officeDocument/2006/relationships/externalLink" Target="externalLinks/externalLink50.xml"/><Relationship Id="rId272" Type="http://schemas.openxmlformats.org/officeDocument/2006/relationships/externalLink" Target="externalLinks/externalLink255.xml"/><Relationship Id="rId293" Type="http://schemas.openxmlformats.org/officeDocument/2006/relationships/theme" Target="theme/theme1.xml"/><Relationship Id="rId88" Type="http://schemas.openxmlformats.org/officeDocument/2006/relationships/externalLink" Target="externalLinks/externalLink71.xml"/><Relationship Id="rId111" Type="http://schemas.openxmlformats.org/officeDocument/2006/relationships/externalLink" Target="externalLinks/externalLink94.xml"/><Relationship Id="rId132" Type="http://schemas.openxmlformats.org/officeDocument/2006/relationships/externalLink" Target="externalLinks/externalLink115.xml"/><Relationship Id="rId153" Type="http://schemas.openxmlformats.org/officeDocument/2006/relationships/externalLink" Target="externalLinks/externalLink136.xml"/><Relationship Id="rId174" Type="http://schemas.openxmlformats.org/officeDocument/2006/relationships/externalLink" Target="externalLinks/externalLink157.xml"/><Relationship Id="rId195" Type="http://schemas.openxmlformats.org/officeDocument/2006/relationships/externalLink" Target="externalLinks/externalLink178.xml"/><Relationship Id="rId209" Type="http://schemas.openxmlformats.org/officeDocument/2006/relationships/externalLink" Target="externalLinks/externalLink192.xml"/><Relationship Id="rId220" Type="http://schemas.openxmlformats.org/officeDocument/2006/relationships/externalLink" Target="externalLinks/externalLink203.xml"/><Relationship Id="rId241" Type="http://schemas.openxmlformats.org/officeDocument/2006/relationships/externalLink" Target="externalLinks/externalLink224.xml"/><Relationship Id="rId15" Type="http://schemas.openxmlformats.org/officeDocument/2006/relationships/worksheet" Target="worksheets/sheet15.xml"/><Relationship Id="rId36" Type="http://schemas.openxmlformats.org/officeDocument/2006/relationships/externalLink" Target="externalLinks/externalLink19.xml"/><Relationship Id="rId57" Type="http://schemas.openxmlformats.org/officeDocument/2006/relationships/externalLink" Target="externalLinks/externalLink40.xml"/><Relationship Id="rId262" Type="http://schemas.openxmlformats.org/officeDocument/2006/relationships/externalLink" Target="externalLinks/externalLink245.xml"/><Relationship Id="rId283" Type="http://schemas.openxmlformats.org/officeDocument/2006/relationships/externalLink" Target="externalLinks/externalLink266.xml"/><Relationship Id="rId78" Type="http://schemas.openxmlformats.org/officeDocument/2006/relationships/externalLink" Target="externalLinks/externalLink61.xml"/><Relationship Id="rId99" Type="http://schemas.openxmlformats.org/officeDocument/2006/relationships/externalLink" Target="externalLinks/externalLink82.xml"/><Relationship Id="rId101" Type="http://schemas.openxmlformats.org/officeDocument/2006/relationships/externalLink" Target="externalLinks/externalLink84.xml"/><Relationship Id="rId122" Type="http://schemas.openxmlformats.org/officeDocument/2006/relationships/externalLink" Target="externalLinks/externalLink105.xml"/><Relationship Id="rId143" Type="http://schemas.openxmlformats.org/officeDocument/2006/relationships/externalLink" Target="externalLinks/externalLink126.xml"/><Relationship Id="rId164" Type="http://schemas.openxmlformats.org/officeDocument/2006/relationships/externalLink" Target="externalLinks/externalLink147.xml"/><Relationship Id="rId185" Type="http://schemas.openxmlformats.org/officeDocument/2006/relationships/externalLink" Target="externalLinks/externalLink168.xml"/><Relationship Id="rId9" Type="http://schemas.openxmlformats.org/officeDocument/2006/relationships/worksheet" Target="worksheets/sheet9.xml"/><Relationship Id="rId210" Type="http://schemas.openxmlformats.org/officeDocument/2006/relationships/externalLink" Target="externalLinks/externalLink193.xml"/><Relationship Id="rId26" Type="http://schemas.openxmlformats.org/officeDocument/2006/relationships/externalLink" Target="externalLinks/externalLink9.xml"/><Relationship Id="rId231" Type="http://schemas.openxmlformats.org/officeDocument/2006/relationships/externalLink" Target="externalLinks/externalLink214.xml"/><Relationship Id="rId252" Type="http://schemas.openxmlformats.org/officeDocument/2006/relationships/externalLink" Target="externalLinks/externalLink235.xml"/><Relationship Id="rId273" Type="http://schemas.openxmlformats.org/officeDocument/2006/relationships/externalLink" Target="externalLinks/externalLink256.xml"/><Relationship Id="rId294" Type="http://schemas.openxmlformats.org/officeDocument/2006/relationships/styles" Target="styles.xml"/><Relationship Id="rId47" Type="http://schemas.openxmlformats.org/officeDocument/2006/relationships/externalLink" Target="externalLinks/externalLink30.xml"/><Relationship Id="rId68" Type="http://schemas.openxmlformats.org/officeDocument/2006/relationships/externalLink" Target="externalLinks/externalLink51.xml"/><Relationship Id="rId89" Type="http://schemas.openxmlformats.org/officeDocument/2006/relationships/externalLink" Target="externalLinks/externalLink72.xml"/><Relationship Id="rId112" Type="http://schemas.openxmlformats.org/officeDocument/2006/relationships/externalLink" Target="externalLinks/externalLink95.xml"/><Relationship Id="rId133" Type="http://schemas.openxmlformats.org/officeDocument/2006/relationships/externalLink" Target="externalLinks/externalLink116.xml"/><Relationship Id="rId154" Type="http://schemas.openxmlformats.org/officeDocument/2006/relationships/externalLink" Target="externalLinks/externalLink137.xml"/><Relationship Id="rId175" Type="http://schemas.openxmlformats.org/officeDocument/2006/relationships/externalLink" Target="externalLinks/externalLink158.xml"/><Relationship Id="rId196" Type="http://schemas.openxmlformats.org/officeDocument/2006/relationships/externalLink" Target="externalLinks/externalLink179.xml"/><Relationship Id="rId200" Type="http://schemas.openxmlformats.org/officeDocument/2006/relationships/externalLink" Target="externalLinks/externalLink183.xml"/><Relationship Id="rId16" Type="http://schemas.openxmlformats.org/officeDocument/2006/relationships/worksheet" Target="worksheets/sheet16.xml"/><Relationship Id="rId221" Type="http://schemas.openxmlformats.org/officeDocument/2006/relationships/externalLink" Target="externalLinks/externalLink204.xml"/><Relationship Id="rId242" Type="http://schemas.openxmlformats.org/officeDocument/2006/relationships/externalLink" Target="externalLinks/externalLink225.xml"/><Relationship Id="rId263" Type="http://schemas.openxmlformats.org/officeDocument/2006/relationships/externalLink" Target="externalLinks/externalLink246.xml"/><Relationship Id="rId284" Type="http://schemas.openxmlformats.org/officeDocument/2006/relationships/externalLink" Target="externalLinks/externalLink267.xml"/><Relationship Id="rId37" Type="http://schemas.openxmlformats.org/officeDocument/2006/relationships/externalLink" Target="externalLinks/externalLink20.xml"/><Relationship Id="rId58" Type="http://schemas.openxmlformats.org/officeDocument/2006/relationships/externalLink" Target="externalLinks/externalLink41.xml"/><Relationship Id="rId79" Type="http://schemas.openxmlformats.org/officeDocument/2006/relationships/externalLink" Target="externalLinks/externalLink62.xml"/><Relationship Id="rId102" Type="http://schemas.openxmlformats.org/officeDocument/2006/relationships/externalLink" Target="externalLinks/externalLink85.xml"/><Relationship Id="rId123" Type="http://schemas.openxmlformats.org/officeDocument/2006/relationships/externalLink" Target="externalLinks/externalLink106.xml"/><Relationship Id="rId144" Type="http://schemas.openxmlformats.org/officeDocument/2006/relationships/externalLink" Target="externalLinks/externalLink127.xml"/><Relationship Id="rId90" Type="http://schemas.openxmlformats.org/officeDocument/2006/relationships/externalLink" Target="externalLinks/externalLink73.xml"/><Relationship Id="rId165" Type="http://schemas.openxmlformats.org/officeDocument/2006/relationships/externalLink" Target="externalLinks/externalLink148.xml"/><Relationship Id="rId186" Type="http://schemas.openxmlformats.org/officeDocument/2006/relationships/externalLink" Target="externalLinks/externalLink169.xml"/><Relationship Id="rId211" Type="http://schemas.openxmlformats.org/officeDocument/2006/relationships/externalLink" Target="externalLinks/externalLink194.xml"/><Relationship Id="rId232" Type="http://schemas.openxmlformats.org/officeDocument/2006/relationships/externalLink" Target="externalLinks/externalLink215.xml"/><Relationship Id="rId253" Type="http://schemas.openxmlformats.org/officeDocument/2006/relationships/externalLink" Target="externalLinks/externalLink236.xml"/><Relationship Id="rId274" Type="http://schemas.openxmlformats.org/officeDocument/2006/relationships/externalLink" Target="externalLinks/externalLink257.xml"/><Relationship Id="rId295" Type="http://schemas.openxmlformats.org/officeDocument/2006/relationships/sharedStrings" Target="sharedStrings.xml"/><Relationship Id="rId27" Type="http://schemas.openxmlformats.org/officeDocument/2006/relationships/externalLink" Target="externalLinks/externalLink10.xml"/><Relationship Id="rId48" Type="http://schemas.openxmlformats.org/officeDocument/2006/relationships/externalLink" Target="externalLinks/externalLink31.xml"/><Relationship Id="rId69" Type="http://schemas.openxmlformats.org/officeDocument/2006/relationships/externalLink" Target="externalLinks/externalLink52.xml"/><Relationship Id="rId113" Type="http://schemas.openxmlformats.org/officeDocument/2006/relationships/externalLink" Target="externalLinks/externalLink96.xml"/><Relationship Id="rId134" Type="http://schemas.openxmlformats.org/officeDocument/2006/relationships/externalLink" Target="externalLinks/externalLink117.xml"/><Relationship Id="rId80" Type="http://schemas.openxmlformats.org/officeDocument/2006/relationships/externalLink" Target="externalLinks/externalLink63.xml"/><Relationship Id="rId155" Type="http://schemas.openxmlformats.org/officeDocument/2006/relationships/externalLink" Target="externalLinks/externalLink138.xml"/><Relationship Id="rId176" Type="http://schemas.openxmlformats.org/officeDocument/2006/relationships/externalLink" Target="externalLinks/externalLink159.xml"/><Relationship Id="rId197" Type="http://schemas.openxmlformats.org/officeDocument/2006/relationships/externalLink" Target="externalLinks/externalLink180.xml"/><Relationship Id="rId201" Type="http://schemas.openxmlformats.org/officeDocument/2006/relationships/externalLink" Target="externalLinks/externalLink184.xml"/><Relationship Id="rId222" Type="http://schemas.openxmlformats.org/officeDocument/2006/relationships/externalLink" Target="externalLinks/externalLink205.xml"/><Relationship Id="rId243" Type="http://schemas.openxmlformats.org/officeDocument/2006/relationships/externalLink" Target="externalLinks/externalLink226.xml"/><Relationship Id="rId264" Type="http://schemas.openxmlformats.org/officeDocument/2006/relationships/externalLink" Target="externalLinks/externalLink247.xml"/><Relationship Id="rId285" Type="http://schemas.openxmlformats.org/officeDocument/2006/relationships/externalLink" Target="externalLinks/externalLink268.xml"/><Relationship Id="rId17" Type="http://schemas.openxmlformats.org/officeDocument/2006/relationships/worksheet" Target="worksheets/sheet17.xml"/><Relationship Id="rId38" Type="http://schemas.openxmlformats.org/officeDocument/2006/relationships/externalLink" Target="externalLinks/externalLink21.xml"/><Relationship Id="rId59" Type="http://schemas.openxmlformats.org/officeDocument/2006/relationships/externalLink" Target="externalLinks/externalLink42.xml"/><Relationship Id="rId103" Type="http://schemas.openxmlformats.org/officeDocument/2006/relationships/externalLink" Target="externalLinks/externalLink86.xml"/><Relationship Id="rId124" Type="http://schemas.openxmlformats.org/officeDocument/2006/relationships/externalLink" Target="externalLinks/externalLink107.xml"/><Relationship Id="rId70" Type="http://schemas.openxmlformats.org/officeDocument/2006/relationships/externalLink" Target="externalLinks/externalLink53.xml"/><Relationship Id="rId91" Type="http://schemas.openxmlformats.org/officeDocument/2006/relationships/externalLink" Target="externalLinks/externalLink74.xml"/><Relationship Id="rId145" Type="http://schemas.openxmlformats.org/officeDocument/2006/relationships/externalLink" Target="externalLinks/externalLink128.xml"/><Relationship Id="rId166" Type="http://schemas.openxmlformats.org/officeDocument/2006/relationships/externalLink" Target="externalLinks/externalLink149.xml"/><Relationship Id="rId187" Type="http://schemas.openxmlformats.org/officeDocument/2006/relationships/externalLink" Target="externalLinks/externalLink170.xml"/><Relationship Id="rId1" Type="http://schemas.openxmlformats.org/officeDocument/2006/relationships/worksheet" Target="worksheets/sheet1.xml"/><Relationship Id="rId212" Type="http://schemas.openxmlformats.org/officeDocument/2006/relationships/externalLink" Target="externalLinks/externalLink195.xml"/><Relationship Id="rId233" Type="http://schemas.openxmlformats.org/officeDocument/2006/relationships/externalLink" Target="externalLinks/externalLink216.xml"/><Relationship Id="rId254" Type="http://schemas.openxmlformats.org/officeDocument/2006/relationships/externalLink" Target="externalLinks/externalLink237.xml"/><Relationship Id="rId28" Type="http://schemas.openxmlformats.org/officeDocument/2006/relationships/externalLink" Target="externalLinks/externalLink11.xml"/><Relationship Id="rId49" Type="http://schemas.openxmlformats.org/officeDocument/2006/relationships/externalLink" Target="externalLinks/externalLink32.xml"/><Relationship Id="rId114" Type="http://schemas.openxmlformats.org/officeDocument/2006/relationships/externalLink" Target="externalLinks/externalLink97.xml"/><Relationship Id="rId275" Type="http://schemas.openxmlformats.org/officeDocument/2006/relationships/externalLink" Target="externalLinks/externalLink258.xml"/><Relationship Id="rId296" Type="http://schemas.openxmlformats.org/officeDocument/2006/relationships/calcChain" Target="calcChain.xml"/><Relationship Id="rId60" Type="http://schemas.openxmlformats.org/officeDocument/2006/relationships/externalLink" Target="externalLinks/externalLink43.xml"/><Relationship Id="rId81" Type="http://schemas.openxmlformats.org/officeDocument/2006/relationships/externalLink" Target="externalLinks/externalLink64.xml"/><Relationship Id="rId135" Type="http://schemas.openxmlformats.org/officeDocument/2006/relationships/externalLink" Target="externalLinks/externalLink118.xml"/><Relationship Id="rId156" Type="http://schemas.openxmlformats.org/officeDocument/2006/relationships/externalLink" Target="externalLinks/externalLink139.xml"/><Relationship Id="rId177" Type="http://schemas.openxmlformats.org/officeDocument/2006/relationships/externalLink" Target="externalLinks/externalLink160.xml"/><Relationship Id="rId198" Type="http://schemas.openxmlformats.org/officeDocument/2006/relationships/externalLink" Target="externalLinks/externalLink181.xml"/><Relationship Id="rId202" Type="http://schemas.openxmlformats.org/officeDocument/2006/relationships/externalLink" Target="externalLinks/externalLink185.xml"/><Relationship Id="rId223" Type="http://schemas.openxmlformats.org/officeDocument/2006/relationships/externalLink" Target="externalLinks/externalLink206.xml"/><Relationship Id="rId244" Type="http://schemas.openxmlformats.org/officeDocument/2006/relationships/externalLink" Target="externalLinks/externalLink227.xml"/><Relationship Id="rId18" Type="http://schemas.openxmlformats.org/officeDocument/2006/relationships/externalLink" Target="externalLinks/externalLink1.xml"/><Relationship Id="rId39" Type="http://schemas.openxmlformats.org/officeDocument/2006/relationships/externalLink" Target="externalLinks/externalLink22.xml"/><Relationship Id="rId265" Type="http://schemas.openxmlformats.org/officeDocument/2006/relationships/externalLink" Target="externalLinks/externalLink248.xml"/><Relationship Id="rId286" Type="http://schemas.openxmlformats.org/officeDocument/2006/relationships/externalLink" Target="externalLinks/externalLink269.xml"/><Relationship Id="rId50" Type="http://schemas.openxmlformats.org/officeDocument/2006/relationships/externalLink" Target="externalLinks/externalLink33.xml"/><Relationship Id="rId104" Type="http://schemas.openxmlformats.org/officeDocument/2006/relationships/externalLink" Target="externalLinks/externalLink87.xml"/><Relationship Id="rId125" Type="http://schemas.openxmlformats.org/officeDocument/2006/relationships/externalLink" Target="externalLinks/externalLink108.xml"/><Relationship Id="rId146" Type="http://schemas.openxmlformats.org/officeDocument/2006/relationships/externalLink" Target="externalLinks/externalLink129.xml"/><Relationship Id="rId167" Type="http://schemas.openxmlformats.org/officeDocument/2006/relationships/externalLink" Target="externalLinks/externalLink150.xml"/><Relationship Id="rId188" Type="http://schemas.openxmlformats.org/officeDocument/2006/relationships/externalLink" Target="externalLinks/externalLink171.xml"/><Relationship Id="rId71" Type="http://schemas.openxmlformats.org/officeDocument/2006/relationships/externalLink" Target="externalLinks/externalLink54.xml"/><Relationship Id="rId92" Type="http://schemas.openxmlformats.org/officeDocument/2006/relationships/externalLink" Target="externalLinks/externalLink75.xml"/><Relationship Id="rId213" Type="http://schemas.openxmlformats.org/officeDocument/2006/relationships/externalLink" Target="externalLinks/externalLink196.xml"/><Relationship Id="rId234" Type="http://schemas.openxmlformats.org/officeDocument/2006/relationships/externalLink" Target="externalLinks/externalLink21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2.xml"/><Relationship Id="rId255" Type="http://schemas.openxmlformats.org/officeDocument/2006/relationships/externalLink" Target="externalLinks/externalLink238.xml"/><Relationship Id="rId276" Type="http://schemas.openxmlformats.org/officeDocument/2006/relationships/externalLink" Target="externalLinks/externalLink259.xml"/><Relationship Id="rId40" Type="http://schemas.openxmlformats.org/officeDocument/2006/relationships/externalLink" Target="externalLinks/externalLink23.xml"/><Relationship Id="rId115" Type="http://schemas.openxmlformats.org/officeDocument/2006/relationships/externalLink" Target="externalLinks/externalLink98.xml"/><Relationship Id="rId136" Type="http://schemas.openxmlformats.org/officeDocument/2006/relationships/externalLink" Target="externalLinks/externalLink119.xml"/><Relationship Id="rId157" Type="http://schemas.openxmlformats.org/officeDocument/2006/relationships/externalLink" Target="externalLinks/externalLink140.xml"/><Relationship Id="rId178" Type="http://schemas.openxmlformats.org/officeDocument/2006/relationships/externalLink" Target="externalLinks/externalLink161.xml"/><Relationship Id="rId61" Type="http://schemas.openxmlformats.org/officeDocument/2006/relationships/externalLink" Target="externalLinks/externalLink44.xml"/><Relationship Id="rId82" Type="http://schemas.openxmlformats.org/officeDocument/2006/relationships/externalLink" Target="externalLinks/externalLink65.xml"/><Relationship Id="rId199" Type="http://schemas.openxmlformats.org/officeDocument/2006/relationships/externalLink" Target="externalLinks/externalLink182.xml"/><Relationship Id="rId203" Type="http://schemas.openxmlformats.org/officeDocument/2006/relationships/externalLink" Target="externalLinks/externalLink186.xml"/><Relationship Id="rId19" Type="http://schemas.openxmlformats.org/officeDocument/2006/relationships/externalLink" Target="externalLinks/externalLink2.xml"/><Relationship Id="rId224" Type="http://schemas.openxmlformats.org/officeDocument/2006/relationships/externalLink" Target="externalLinks/externalLink207.xml"/><Relationship Id="rId245" Type="http://schemas.openxmlformats.org/officeDocument/2006/relationships/externalLink" Target="externalLinks/externalLink228.xml"/><Relationship Id="rId266" Type="http://schemas.openxmlformats.org/officeDocument/2006/relationships/externalLink" Target="externalLinks/externalLink249.xml"/><Relationship Id="rId287" Type="http://schemas.openxmlformats.org/officeDocument/2006/relationships/externalLink" Target="externalLinks/externalLink270.xml"/><Relationship Id="rId30" Type="http://schemas.openxmlformats.org/officeDocument/2006/relationships/externalLink" Target="externalLinks/externalLink13.xml"/><Relationship Id="rId105" Type="http://schemas.openxmlformats.org/officeDocument/2006/relationships/externalLink" Target="externalLinks/externalLink88.xml"/><Relationship Id="rId126" Type="http://schemas.openxmlformats.org/officeDocument/2006/relationships/externalLink" Target="externalLinks/externalLink109.xml"/><Relationship Id="rId147" Type="http://schemas.openxmlformats.org/officeDocument/2006/relationships/externalLink" Target="externalLinks/externalLink130.xml"/><Relationship Id="rId168" Type="http://schemas.openxmlformats.org/officeDocument/2006/relationships/externalLink" Target="externalLinks/externalLink151.xml"/><Relationship Id="rId51" Type="http://schemas.openxmlformats.org/officeDocument/2006/relationships/externalLink" Target="externalLinks/externalLink34.xml"/><Relationship Id="rId72" Type="http://schemas.openxmlformats.org/officeDocument/2006/relationships/externalLink" Target="externalLinks/externalLink55.xml"/><Relationship Id="rId93" Type="http://schemas.openxmlformats.org/officeDocument/2006/relationships/externalLink" Target="externalLinks/externalLink76.xml"/><Relationship Id="rId189" Type="http://schemas.openxmlformats.org/officeDocument/2006/relationships/externalLink" Target="externalLinks/externalLink172.xml"/><Relationship Id="rId3" Type="http://schemas.openxmlformats.org/officeDocument/2006/relationships/worksheet" Target="worksheets/sheet3.xml"/><Relationship Id="rId214" Type="http://schemas.openxmlformats.org/officeDocument/2006/relationships/externalLink" Target="externalLinks/externalLink197.xml"/><Relationship Id="rId235" Type="http://schemas.openxmlformats.org/officeDocument/2006/relationships/externalLink" Target="externalLinks/externalLink218.xml"/><Relationship Id="rId256" Type="http://schemas.openxmlformats.org/officeDocument/2006/relationships/externalLink" Target="externalLinks/externalLink239.xml"/><Relationship Id="rId277" Type="http://schemas.openxmlformats.org/officeDocument/2006/relationships/externalLink" Target="externalLinks/externalLink260.xml"/><Relationship Id="rId116" Type="http://schemas.openxmlformats.org/officeDocument/2006/relationships/externalLink" Target="externalLinks/externalLink99.xml"/><Relationship Id="rId137" Type="http://schemas.openxmlformats.org/officeDocument/2006/relationships/externalLink" Target="externalLinks/externalLink120.xml"/><Relationship Id="rId158" Type="http://schemas.openxmlformats.org/officeDocument/2006/relationships/externalLink" Target="externalLinks/externalLink141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62" Type="http://schemas.openxmlformats.org/officeDocument/2006/relationships/externalLink" Target="externalLinks/externalLink45.xml"/><Relationship Id="rId83" Type="http://schemas.openxmlformats.org/officeDocument/2006/relationships/externalLink" Target="externalLinks/externalLink66.xml"/><Relationship Id="rId179" Type="http://schemas.openxmlformats.org/officeDocument/2006/relationships/externalLink" Target="externalLinks/externalLink162.xml"/><Relationship Id="rId190" Type="http://schemas.openxmlformats.org/officeDocument/2006/relationships/externalLink" Target="externalLinks/externalLink173.xml"/><Relationship Id="rId204" Type="http://schemas.openxmlformats.org/officeDocument/2006/relationships/externalLink" Target="externalLinks/externalLink187.xml"/><Relationship Id="rId225" Type="http://schemas.openxmlformats.org/officeDocument/2006/relationships/externalLink" Target="externalLinks/externalLink208.xml"/><Relationship Id="rId246" Type="http://schemas.openxmlformats.org/officeDocument/2006/relationships/externalLink" Target="externalLinks/externalLink229.xml"/><Relationship Id="rId267" Type="http://schemas.openxmlformats.org/officeDocument/2006/relationships/externalLink" Target="externalLinks/externalLink250.xml"/><Relationship Id="rId288" Type="http://schemas.openxmlformats.org/officeDocument/2006/relationships/externalLink" Target="externalLinks/externalLink271.xml"/><Relationship Id="rId106" Type="http://schemas.openxmlformats.org/officeDocument/2006/relationships/externalLink" Target="externalLinks/externalLink89.xml"/><Relationship Id="rId127" Type="http://schemas.openxmlformats.org/officeDocument/2006/relationships/externalLink" Target="externalLinks/externalLink110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4.xml"/><Relationship Id="rId52" Type="http://schemas.openxmlformats.org/officeDocument/2006/relationships/externalLink" Target="externalLinks/externalLink35.xml"/><Relationship Id="rId73" Type="http://schemas.openxmlformats.org/officeDocument/2006/relationships/externalLink" Target="externalLinks/externalLink56.xml"/><Relationship Id="rId94" Type="http://schemas.openxmlformats.org/officeDocument/2006/relationships/externalLink" Target="externalLinks/externalLink77.xml"/><Relationship Id="rId148" Type="http://schemas.openxmlformats.org/officeDocument/2006/relationships/externalLink" Target="externalLinks/externalLink131.xml"/><Relationship Id="rId169" Type="http://schemas.openxmlformats.org/officeDocument/2006/relationships/externalLink" Target="externalLinks/externalLink152.xml"/><Relationship Id="rId4" Type="http://schemas.openxmlformats.org/officeDocument/2006/relationships/worksheet" Target="worksheets/sheet4.xml"/><Relationship Id="rId180" Type="http://schemas.openxmlformats.org/officeDocument/2006/relationships/externalLink" Target="externalLinks/externalLink163.xml"/><Relationship Id="rId215" Type="http://schemas.openxmlformats.org/officeDocument/2006/relationships/externalLink" Target="externalLinks/externalLink198.xml"/><Relationship Id="rId236" Type="http://schemas.openxmlformats.org/officeDocument/2006/relationships/externalLink" Target="externalLinks/externalLink219.xml"/><Relationship Id="rId257" Type="http://schemas.openxmlformats.org/officeDocument/2006/relationships/externalLink" Target="externalLinks/externalLink240.xml"/><Relationship Id="rId278" Type="http://schemas.openxmlformats.org/officeDocument/2006/relationships/externalLink" Target="externalLinks/externalLink261.xml"/><Relationship Id="rId42" Type="http://schemas.openxmlformats.org/officeDocument/2006/relationships/externalLink" Target="externalLinks/externalLink25.xml"/><Relationship Id="rId84" Type="http://schemas.openxmlformats.org/officeDocument/2006/relationships/externalLink" Target="externalLinks/externalLink67.xml"/><Relationship Id="rId138" Type="http://schemas.openxmlformats.org/officeDocument/2006/relationships/externalLink" Target="externalLinks/externalLink121.xml"/><Relationship Id="rId191" Type="http://schemas.openxmlformats.org/officeDocument/2006/relationships/externalLink" Target="externalLinks/externalLink174.xml"/><Relationship Id="rId205" Type="http://schemas.openxmlformats.org/officeDocument/2006/relationships/externalLink" Target="externalLinks/externalLink188.xml"/><Relationship Id="rId247" Type="http://schemas.openxmlformats.org/officeDocument/2006/relationships/externalLink" Target="externalLinks/externalLink230.xml"/><Relationship Id="rId107" Type="http://schemas.openxmlformats.org/officeDocument/2006/relationships/externalLink" Target="externalLinks/externalLink90.xml"/><Relationship Id="rId289" Type="http://schemas.openxmlformats.org/officeDocument/2006/relationships/externalLink" Target="externalLinks/externalLink272.xml"/><Relationship Id="rId11" Type="http://schemas.openxmlformats.org/officeDocument/2006/relationships/worksheet" Target="worksheets/sheet11.xml"/><Relationship Id="rId53" Type="http://schemas.openxmlformats.org/officeDocument/2006/relationships/externalLink" Target="externalLinks/externalLink36.xml"/><Relationship Id="rId149" Type="http://schemas.openxmlformats.org/officeDocument/2006/relationships/externalLink" Target="externalLinks/externalLink132.xml"/><Relationship Id="rId95" Type="http://schemas.openxmlformats.org/officeDocument/2006/relationships/externalLink" Target="externalLinks/externalLink78.xml"/><Relationship Id="rId160" Type="http://schemas.openxmlformats.org/officeDocument/2006/relationships/externalLink" Target="externalLinks/externalLink143.xml"/><Relationship Id="rId216" Type="http://schemas.openxmlformats.org/officeDocument/2006/relationships/externalLink" Target="externalLinks/externalLink199.xml"/><Relationship Id="rId258" Type="http://schemas.openxmlformats.org/officeDocument/2006/relationships/externalLink" Target="externalLinks/externalLink241.xml"/><Relationship Id="rId22" Type="http://schemas.openxmlformats.org/officeDocument/2006/relationships/externalLink" Target="externalLinks/externalLink5.xml"/><Relationship Id="rId64" Type="http://schemas.openxmlformats.org/officeDocument/2006/relationships/externalLink" Target="externalLinks/externalLink47.xml"/><Relationship Id="rId118" Type="http://schemas.openxmlformats.org/officeDocument/2006/relationships/externalLink" Target="externalLinks/externalLink101.xml"/><Relationship Id="rId171" Type="http://schemas.openxmlformats.org/officeDocument/2006/relationships/externalLink" Target="externalLinks/externalLink154.xml"/><Relationship Id="rId227" Type="http://schemas.openxmlformats.org/officeDocument/2006/relationships/externalLink" Target="externalLinks/externalLink210.xml"/><Relationship Id="rId269" Type="http://schemas.openxmlformats.org/officeDocument/2006/relationships/externalLink" Target="externalLinks/externalLink25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42;&#1077;&#1083;&#1080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44;&#1077;&#1084;&#1080;&#1076;&#1086;&#1074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58;&#1077;&#1084;&#1082;&#1080;&#1085;&#1086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59;&#1075;&#1088;&#1072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59;&#1075;&#1088;&#1072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61;.%20&#1046;&#1080;&#1088;&#1082;&#1086;&#1074;&#1089;&#1082;&#1080;&#1081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61;.%20&#1046;&#1080;&#1088;&#1082;&#1086;&#1074;&#1089;&#1082;&#1080;&#1081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61;&#1080;&#1089;&#1083;&#1072;&#1074;&#1080;&#1095;&#1080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61;&#1080;&#1089;&#1083;&#1072;&#1074;&#1080;&#1095;&#1080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64;&#1091;&#1084;&#1103;&#1095;&#1080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64;&#1091;&#1084;&#1103;&#1095;&#1080;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71;&#1088;&#1094;&#1077;&#1074;&#108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44;&#1077;&#1084;&#1080;&#1076;&#1086;&#1074;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71;&#1088;&#1094;&#1077;&#1074;&#1086;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42;&#1077;&#1083;&#1080;&#1078;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42;&#1077;&#1083;&#1080;&#1078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6;&#1077;&#1072;&#1075;&#1080;&#1088;&#1086;&#1074;&#1072;&#1085;&#1080;&#1077;/&#1056;&#1077;&#1072;&#1075;&#1080;&#1088;&#1086;&#1074;&#1072;&#1085;&#1080;&#1077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42;&#1103;&#1079;&#1100;&#1084;&#1072;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42;&#1103;&#1079;&#1100;&#1084;&#1072;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43;&#1072;&#1075;&#1072;&#1088;&#1080;&#1085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43;&#1072;&#1075;&#1072;&#1088;&#1080;&#1085;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43;&#1083;&#1080;&#1085;&#1082;&#1072;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43;&#1083;&#1080;&#1085;&#1082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44;&#1077;&#1089;&#1085;&#1086;&#1075;&#1086;&#1088;&#1089;&#1082;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44;&#1077;&#1084;&#1080;&#1076;&#1086;&#1074;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44;&#1077;&#1084;&#1080;&#1076;&#1086;&#1074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44;&#1077;&#1089;&#1085;&#1086;&#1075;&#1086;&#1088;&#1089;&#1082;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44;&#1077;&#1089;&#1085;&#1086;&#1075;&#1086;&#1088;&#1089;&#1082;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44;&#1086;&#1088;&#1086;&#1075;&#1086;&#1073;&#1091;&#1078;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44;&#1086;&#1088;&#1086;&#1075;&#1086;&#1073;&#1091;&#1078;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44;&#1091;&#1093;&#1086;&#1074;&#1097;&#1080;&#1085;&#1072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44;&#1091;&#1093;&#1086;&#1074;&#1097;&#1080;&#1085;&#1072;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45;&#1083;&#1100;&#1085;&#1103;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45;&#1083;&#1100;&#1085;&#110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44;&#1077;&#1089;&#1085;&#1086;&#1075;&#1086;&#1088;&#1089;&#1082;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45;&#1088;&#1096;&#1080;&#1095;&#1080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45;&#1088;&#1096;&#1080;&#1095;&#1080;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50;&#1072;&#1088;&#1076;&#1099;&#1084;&#1086;&#1074;&#1086;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50;&#1072;&#1088;&#1076;&#1099;&#1084;&#1086;&#1074;&#1086;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50;&#1088;&#1072;&#1089;&#1085;&#1099;&#1081;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50;&#1088;&#1072;&#1089;&#1085;&#1099;&#1081;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52;&#1086;&#1085;&#1072;&#1089;&#1090;&#1099;&#1088;&#1097;&#1080;&#1085;&#1072;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52;&#1086;&#1085;&#1072;&#1089;&#1090;&#1099;&#1088;&#1097;&#1080;&#1085;&#1072;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53;&#1086;&#1074;&#1086;&#1076;&#1091;&#1075;&#1080;&#1085;&#1086;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53;&#1086;&#1074;&#1086;&#1076;&#1091;&#1075;&#1080;&#1085;&#108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44;&#1086;&#1088;&#1086;&#1075;&#1086;&#1073;&#1091;&#1078;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55;&#1086;&#1095;&#1080;&#1085;&#1086;&#1082;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55;&#1086;&#1095;&#1080;&#1085;&#1086;&#1082;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56;&#1086;&#1089;&#1083;&#1072;&#1074;&#1083;&#1100;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56;&#1086;&#1089;&#1083;&#1072;&#1074;&#1083;&#1100;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56;&#1091;&#1076;&#1085;&#1103;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56;&#1091;&#1076;&#1085;&#1103;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57;&#1072;&#1092;&#1086;&#1085;&#1086;&#1074;&#1086;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57;&#1072;&#1092;&#1086;&#1085;&#1086;&#1074;&#1086;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57;&#1084;&#1086;&#1083;&#1077;&#1085;&#1089;&#1082;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57;&#1084;&#1086;&#1083;&#1077;&#1085;&#1089;&#1082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44;&#1086;&#1088;&#1086;&#1075;&#1086;&#1073;&#1091;&#1078;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57;&#1084;&#1086;&#1083;&#1077;&#1085;&#1089;&#1082;&#1080;&#1081;%20&#1088;&#1072;&#1081;&#1086;&#1085;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57;&#1084;&#1086;&#1083;&#1077;&#1085;&#1089;&#1082;&#1080;&#1081;%20&#1088;&#1072;&#1081;&#1086;&#1085;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57;&#1099;&#1095;&#1077;&#1074;&#1082;&#1072;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57;&#1099;&#1095;&#1077;&#1074;&#1082;&#1072;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58;&#1077;&#1084;&#1082;&#1080;&#1085;&#1086;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58;&#1077;&#1084;&#1082;&#1080;&#1085;&#1086;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59;&#1075;&#1088;&#1072;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59;&#1075;&#1088;&#1072;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61;.%20&#1046;&#1080;&#1088;&#1082;&#1086;&#1074;&#1089;&#1082;&#1080;&#1081;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61;.%20&#1046;&#1080;&#1088;&#1082;&#1086;&#1074;&#1089;&#1082;&#1080;&#108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44;&#1091;&#1093;&#1086;&#1074;&#1097;&#1080;&#1085;&#1072;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61;&#1080;&#1089;&#1083;&#1072;&#1074;&#1080;&#1095;&#1080;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61;&#1080;&#1089;&#1083;&#1072;&#1074;&#1080;&#1095;&#1080;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64;&#1091;&#1084;&#1103;&#1095;&#1080;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64;&#1091;&#1084;&#1103;&#1095;&#1080;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42;&#1099;&#1079;&#1086;&#1074;/&#1057;&#1090;&#1072;&#1090;&#1080;&#1089;&#1090;&#1080;&#1082;&#1072;_&#1087;&#1086;_&#1087;&#1088;&#1080;&#1077;&#1084;&#1091;_&#1074;&#1099;&#1079;&#1086;&#1074;&#1086;&#1074;_&#1071;&#1088;&#1094;&#1077;&#1074;&#1086;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3/&#1059;&#1050;&#1048;&#1054;/&#1054;&#1073;&#1097;&#1072;&#1103;_&#1089;&#1090;&#1072;&#1090;&#1080;&#1089;&#1090;&#1080;&#1082;&#1072;_&#1059;&#1050;&#1048;&#1054;_&#1071;&#1088;&#1094;&#1077;&#1074;&#1086;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42;&#1077;&#1083;&#1080;&#1078;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42;&#1077;&#1083;&#1080;&#1078;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6;&#1077;&#1072;&#1075;&#1080;&#1088;&#1086;&#1074;&#1072;&#1085;&#1080;&#1077;/&#1056;&#1077;&#1072;&#1075;&#1080;&#1088;&#1086;&#1074;&#1072;&#1085;&#1080;&#1077;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42;&#1103;&#1079;&#1100;&#1084;&#1072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44;&#1091;&#1093;&#1086;&#1074;&#1097;&#1080;&#1085;&#1072;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42;&#1103;&#1079;&#1100;&#1084;&#1072;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43;&#1072;&#1075;&#1072;&#1088;&#1080;&#1085;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43;&#1072;&#1075;&#1072;&#1088;&#1080;&#1085;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43;&#1083;&#1080;&#1085;&#1082;&#1072;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43;&#1083;&#1080;&#1085;&#1082;&#1072;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44;&#1077;&#1084;&#1080;&#1076;&#1086;&#1074;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44;&#1077;&#1084;&#1080;&#1076;&#1086;&#1074;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44;&#1077;&#1089;&#1085;&#1086;&#1075;&#1086;&#1088;&#1089;&#1082;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44;&#1077;&#1089;&#1085;&#1086;&#1075;&#1086;&#1088;&#1089;&#1082;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44;&#1086;&#1088;&#1086;&#1075;&#1086;&#1073;&#1091;&#107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45;&#1083;&#1100;&#1085;&#1103;.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44;&#1086;&#1088;&#1086;&#1075;&#1086;&#1073;&#1091;&#1078;.xls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44;&#1091;&#1093;&#1086;&#1074;&#1097;&#1080;&#1085;&#1072;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44;&#1091;&#1093;&#1086;&#1074;&#1097;&#1080;&#1085;&#1072;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45;&#1083;&#1100;&#1085;&#1103;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45;&#1083;&#1100;&#1085;&#1103;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45;&#1088;&#1096;&#1080;&#1095;&#1080;.xls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45;&#1088;&#1096;&#1080;&#1095;&#1080;.xls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50;&#1072;&#1088;&#1076;&#1099;&#1084;&#1086;&#1074;&#1086;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50;&#1072;&#1088;&#1076;&#1099;&#1084;&#1086;&#1074;&#1086;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50;&#1088;&#1072;&#1089;&#1085;&#1099;&#1081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45;&#1083;&#1100;&#1085;&#1103;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50;&#1088;&#1072;&#1089;&#1085;&#1099;&#1081;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52;&#1086;&#1085;&#1072;&#1089;&#1090;&#1099;&#1088;&#1097;&#1080;&#1085;&#1072;.xls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52;&#1086;&#1085;&#1072;&#1089;&#1090;&#1099;&#1088;&#1097;&#1080;&#1085;&#1072;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53;&#1086;&#1074;&#1086;&#1076;&#1091;&#1075;&#1080;&#1085;&#1086;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53;&#1086;&#1074;&#1086;&#1076;&#1091;&#1075;&#1080;&#1085;&#1086;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55;&#1086;&#1095;&#1080;&#1085;&#1086;&#1082;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55;&#1086;&#1095;&#1080;&#1085;&#1086;&#1082;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56;&#1086;&#1089;&#1083;&#1072;&#1074;&#1083;&#1100;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56;&#1086;&#1089;&#1083;&#1072;&#1074;&#1083;&#1100;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56;&#1091;&#1076;&#1085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42;&#1077;&#1083;&#1080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45;&#1088;&#1096;&#1080;&#1095;&#1080;.xls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56;&#1091;&#1076;&#1085;&#1103;.xls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57;&#1072;&#1092;&#1086;&#1085;&#1086;&#1074;&#1086;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57;&#1072;&#1092;&#1086;&#1085;&#1086;&#1074;&#1086;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57;&#1084;&#1086;&#1083;&#1077;&#1085;&#1089;&#1082;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57;&#1084;&#1086;&#1083;&#1077;&#1085;&#1089;&#1082;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57;&#1084;&#1086;&#1083;&#1077;&#1085;&#1089;&#1082;&#1080;&#1081;%20&#1088;&#1072;&#1081;&#1086;&#1085;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57;&#1084;&#1086;&#1083;&#1077;&#1085;&#1089;&#1082;&#1080;&#1081;%20&#1088;&#1072;&#1081;&#1086;&#1085;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57;&#1099;&#1095;&#1077;&#1074;&#1082;&#1072;.xls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57;&#1099;&#1095;&#1077;&#1074;&#1082;&#1072;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58;&#1077;&#1084;&#1082;&#1080;&#1085;&#10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45;&#1088;&#1096;&#1080;&#1095;&#1080;.xls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58;&#1077;&#1084;&#1082;&#1080;&#1085;&#1086;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59;&#1075;&#1088;&#1072;.xls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59;&#1075;&#1088;&#1072;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61;.%20&#1046;&#1080;&#1088;&#1082;&#1086;&#1074;&#1089;&#1082;&#1080;&#1081;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61;.%20&#1046;&#1080;&#1088;&#1082;&#1086;&#1074;&#1089;&#1082;&#1080;&#1081;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61;&#1080;&#1089;&#1083;&#1072;&#1074;&#1080;&#1095;&#1080;.xls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61;&#1080;&#1089;&#1083;&#1072;&#1074;&#1080;&#1095;&#1080;.xls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64;&#1091;&#1084;&#1103;&#1095;&#1080;.xls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64;&#1091;&#1084;&#1103;&#1095;&#1080;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42;&#1099;&#1079;&#1086;&#1074;/&#1057;&#1090;&#1072;&#1090;&#1080;&#1089;&#1090;&#1080;&#1082;&#1072;_&#1087;&#1086;_&#1087;&#1088;&#1080;&#1077;&#1084;&#1091;_&#1074;&#1099;&#1079;&#1086;&#1074;&#1086;&#1074;_&#1071;&#1088;&#1094;&#1077;&#1074;&#10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50;&#1072;&#1088;&#1076;&#1099;&#1084;&#1086;&#1074;&#1086;.xls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4/&#1059;&#1050;&#1048;&#1054;/&#1054;&#1073;&#1097;&#1072;&#1103;_&#1089;&#1090;&#1072;&#1090;&#1080;&#1089;&#1090;&#1080;&#1082;&#1072;_&#1059;&#1050;&#1048;&#1054;_&#1071;&#1088;&#1094;&#1077;&#1074;&#1086;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42;&#1077;&#1083;&#1080;&#1078;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42;&#1077;&#1083;&#1080;&#1078;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6;&#1077;&#1072;&#1075;&#1080;&#1088;&#1086;&#1074;&#1072;&#1085;&#1080;&#1077;/&#1056;&#1077;&#1072;&#1075;&#1080;&#1088;&#1086;&#1074;&#1072;&#1085;&#1080;&#1077;.xls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42;&#1103;&#1079;&#1100;&#1084;&#1072;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42;&#1103;&#1079;&#1100;&#1084;&#1072;.xls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43;&#1072;&#1075;&#1072;&#1088;&#1080;&#1085;.xls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43;&#1072;&#1075;&#1072;&#1088;&#1080;&#1085;.xls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43;&#1083;&#1080;&#1085;&#1082;&#1072;.xls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43;&#1083;&#1080;&#1085;&#1082;&#107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50;&#1072;&#1088;&#1076;&#1099;&#1084;&#1086;&#1074;&#1086;.xls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44;&#1077;&#1084;&#1080;&#1076;&#1086;&#1074;.xls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44;&#1077;&#1084;&#1080;&#1076;&#1086;&#1074;.xls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44;&#1077;&#1089;&#1085;&#1086;&#1075;&#1086;&#1088;&#1089;&#1082;.xls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44;&#1077;&#1089;&#1085;&#1086;&#1075;&#1086;&#1088;&#1089;&#1082;.xls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44;&#1086;&#1088;&#1086;&#1075;&#1086;&#1073;&#1091;&#1078;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44;&#1086;&#1088;&#1086;&#1075;&#1086;&#1073;&#1091;&#1078;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44;&#1091;&#1093;&#1086;&#1074;&#1097;&#1080;&#1085;&#1072;.xls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44;&#1091;&#1093;&#1086;&#1074;&#1097;&#1080;&#1085;&#1072;.xls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45;&#1083;&#1100;&#1085;&#1103;.xls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45;&#1083;&#1100;&#1085;&#110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50;&#1088;&#1072;&#1089;&#1085;&#1099;&#1081;.xls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45;&#1088;&#1096;&#1080;&#1095;&#1080;.xls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45;&#1088;&#1096;&#1080;&#1095;&#1080;.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50;&#1072;&#1088;&#1076;&#1099;&#1084;&#1086;&#1074;&#1086;.xls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50;&#1072;&#1088;&#1076;&#1099;&#1084;&#1086;&#1074;&#1086;.xls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50;&#1088;&#1072;&#1089;&#1085;&#1099;&#1081;.xls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50;&#1088;&#1072;&#1089;&#1085;&#1099;&#1081;.xls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52;&#1086;&#1085;&#1072;&#1089;&#1090;&#1099;&#1088;&#1097;&#1080;&#1085;&#1072;.xls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52;&#1086;&#1085;&#1072;&#1089;&#1090;&#1099;&#1088;&#1097;&#1080;&#1085;&#1072;.xls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53;&#1086;&#1074;&#1086;&#1076;&#1091;&#1075;&#1080;&#1085;&#1086;.xls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53;&#1086;&#1074;&#1086;&#1076;&#1091;&#1075;&#1080;&#1085;&#108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50;&#1088;&#1072;&#1089;&#1085;&#1099;&#1081;.xls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55;&#1086;&#1095;&#1080;&#1085;&#1086;&#1082;.xls" TargetMode="External"/></Relationships>
</file>

<file path=xl/externalLinks/_rels/externalLink2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55;&#1086;&#1095;&#1080;&#1085;&#1086;&#1082;.xls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56;&#1086;&#1089;&#1083;&#1072;&#1074;&#1083;&#1100;.xls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56;&#1086;&#1089;&#1083;&#1072;&#1074;&#1083;&#1100;.xls" TargetMode="External"/></Relationships>
</file>

<file path=xl/externalLinks/_rels/externalLink2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56;&#1091;&#1076;&#1085;&#1103;.xls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56;&#1091;&#1076;&#1085;&#1103;.xls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57;&#1072;&#1092;&#1086;&#1085;&#1086;&#1074;&#1086;.xls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57;&#1072;&#1092;&#1086;&#1085;&#1086;&#1074;&#1086;.xls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57;&#1084;&#1086;&#1083;&#1077;&#1085;&#1089;&#1082;.xls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57;&#1084;&#1086;&#1083;&#1077;&#1085;&#1089;&#1082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52;&#1086;&#1085;&#1072;&#1089;&#1090;&#1099;&#1088;&#1097;&#1080;&#1085;&#1072;.xls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57;&#1084;&#1086;&#1083;&#1077;&#1085;&#1089;&#1082;&#1080;&#1081;%20&#1088;&#1072;&#1081;&#1086;&#1085;.xls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57;&#1084;&#1086;&#1083;&#1077;&#1085;&#1089;&#1082;&#1080;&#1081;%20&#1088;&#1072;&#1081;&#1086;&#1085;.xls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57;&#1099;&#1095;&#1077;&#1074;&#1082;&#1072;.xls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57;&#1099;&#1095;&#1077;&#1074;&#1082;&#1072;.xls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58;&#1077;&#1084;&#1082;&#1080;&#1085;&#1086;.xls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58;&#1077;&#1084;&#1082;&#1080;&#1085;&#1086;.xls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59;&#1075;&#1088;&#1072;.xls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59;&#1075;&#1088;&#1072;.xls" TargetMode="External"/></Relationships>
</file>

<file path=xl/externalLinks/_rels/externalLink26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61;.%20&#1046;&#1080;&#1088;&#1082;&#1086;&#1074;&#1089;&#1082;&#1080;&#1081;.xls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61;.%20&#1046;&#1080;&#1088;&#1082;&#1086;&#1074;&#1089;&#1082;&#1080;&#108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52;&#1086;&#1085;&#1072;&#1089;&#1090;&#1099;&#1088;&#1097;&#1080;&#1085;&#1072;.xls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61;&#1080;&#1089;&#1083;&#1072;&#1074;&#1080;&#1095;&#1080;.xls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61;&#1080;&#1089;&#1083;&#1072;&#1074;&#1080;&#1095;&#1080;.xls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64;&#1091;&#1084;&#1103;&#1095;&#1080;.xls" TargetMode="External"/></Relationships>
</file>

<file path=xl/externalLinks/_rels/externalLink27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64;&#1091;&#1084;&#1103;&#1095;&#1080;.xls" TargetMode="External"/></Relationships>
</file>

<file path=xl/externalLinks/_rels/externalLink27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42;&#1099;&#1079;&#1086;&#1074;/&#1057;&#1090;&#1072;&#1090;&#1080;&#1089;&#1090;&#1080;&#1082;&#1072;_&#1087;&#1086;_&#1087;&#1088;&#1080;&#1077;&#1084;&#1091;_&#1074;&#1099;&#1079;&#1086;&#1074;&#1086;&#1074;_&#1071;&#1088;&#1094;&#1077;&#1074;&#1086;.xls" TargetMode="External"/></Relationships>
</file>

<file path=xl/externalLinks/_rels/externalLink27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5/&#1059;&#1050;&#1048;&#1054;/&#1054;&#1073;&#1097;&#1072;&#1103;_&#1089;&#1090;&#1072;&#1090;&#1080;&#1089;&#1090;&#1080;&#1082;&#1072;_&#1059;&#1050;&#1048;&#1054;_&#1071;&#1088;&#1094;&#1077;&#1074;&#1086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53;&#1086;&#1074;&#1086;&#1076;&#1091;&#1075;&#1080;&#1085;&#108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53;&#1086;&#1074;&#1086;&#1076;&#1091;&#1075;&#1080;&#1085;&#10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6;&#1077;&#1072;&#1075;&#1080;&#1088;&#1086;&#1074;&#1072;&#1085;&#1080;&#1077;/&#1056;&#1077;&#1072;&#1075;&#1080;&#1088;&#1086;&#1074;&#1072;&#1085;&#1080;&#107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55;&#1086;&#1095;&#1080;&#1085;&#1086;&#1082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55;&#1086;&#1095;&#1080;&#1085;&#1086;&#108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56;&#1086;&#1089;&#1083;&#1072;&#1074;&#1083;&#110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56;&#1086;&#1089;&#1083;&#1072;&#1074;&#1083;&#110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56;&#1091;&#1076;&#1085;&#1103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56;&#1091;&#1076;&#1085;&#1103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57;&#1072;&#1092;&#1086;&#1085;&#1086;&#1074;&#1086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57;&#1072;&#1092;&#1086;&#1085;&#1086;&#1074;&#108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57;&#1084;&#1086;&#1083;&#1077;&#1085;&#1089;&#1082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57;&#1084;&#1086;&#1083;&#1077;&#1085;&#1089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42;&#1103;&#1079;&#1100;&#1084;&#1072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57;&#1084;&#1086;&#1083;&#1077;&#1085;&#1089;&#1082;&#1080;&#1081;%20&#1088;&#1072;&#1081;&#1086;&#1085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57;&#1084;&#1086;&#1083;&#1077;&#1085;&#1089;&#1082;&#1080;&#1081;%20&#1088;&#1072;&#1081;&#1086;&#1085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57;&#1099;&#1095;&#1077;&#1074;&#1082;&#107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57;&#1099;&#1095;&#1077;&#1074;&#1082;&#107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58;&#1077;&#1084;&#1082;&#1080;&#1085;&#1086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58;&#1077;&#1084;&#1082;&#1080;&#1085;&#1086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59;&#1075;&#1088;&#1072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59;&#1075;&#1088;&#1072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61;.%20&#1046;&#1080;&#1088;&#1082;&#1086;&#1074;&#1089;&#1082;&#1080;&#1081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61;.%20&#1046;&#1080;&#1088;&#1082;&#1086;&#1074;&#1089;&#1082;&#1080;&#108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42;&#1103;&#1079;&#1100;&#1084;&#1072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61;&#1080;&#1089;&#1083;&#1072;&#1074;&#1080;&#1095;&#1080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61;&#1080;&#1089;&#1083;&#1072;&#1074;&#1080;&#1095;&#108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64;&#1091;&#1084;&#1103;&#1095;&#108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64;&#1091;&#1084;&#1103;&#1095;&#108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71;&#1088;&#1094;&#1077;&#1074;&#1086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71;&#1088;&#1094;&#1077;&#1074;&#1086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42;&#1077;&#1083;&#1080;&#1078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42;&#1077;&#1083;&#1080;&#107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6;&#1077;&#1072;&#1075;&#1080;&#1088;&#1086;&#1074;&#1072;&#1085;&#1080;&#1077;/&#1056;&#1077;&#1072;&#1075;&#1080;&#1088;&#1086;&#1074;&#1072;&#1085;&#1080;&#1077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42;&#1103;&#1079;&#1100;&#1084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43;&#1072;&#1075;&#1072;&#1088;&#1080;&#1085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42;&#1103;&#1079;&#1100;&#1084;&#107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43;&#1072;&#1075;&#1072;&#1088;&#1080;&#1085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43;&#1072;&#1075;&#1072;&#1088;&#1080;&#1085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43;&#1083;&#1080;&#1085;&#1082;&#1072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43;&#1083;&#1080;&#1085;&#1082;&#107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44;&#1077;&#1084;&#1080;&#1076;&#1086;&#1074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44;&#1077;&#1084;&#1080;&#1076;&#1086;&#107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44;&#1077;&#1089;&#1085;&#1086;&#1075;&#1086;&#1088;&#1089;&#1082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44;&#1077;&#1089;&#1085;&#1086;&#1075;&#1086;&#1088;&#1089;&#1082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44;&#1086;&#1088;&#1086;&#1075;&#1086;&#1073;&#1091;&#107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43;&#1072;&#1075;&#1072;&#1088;&#1080;&#1085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44;&#1086;&#1088;&#1086;&#1075;&#1086;&#1073;&#1091;&#1078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44;&#1091;&#1093;&#1086;&#1074;&#1097;&#1080;&#1085;&#107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44;&#1091;&#1093;&#1086;&#1074;&#1097;&#1080;&#1085;&#107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45;&#1083;&#1100;&#1085;&#1103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45;&#1083;&#1100;&#1085;&#1103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45;&#1088;&#1096;&#1080;&#1095;&#1080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45;&#1088;&#1096;&#1080;&#1095;&#1080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50;&#1072;&#1088;&#1076;&#1099;&#1084;&#1086;&#1074;&#1086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50;&#1072;&#1088;&#1076;&#1099;&#1084;&#1086;&#1074;&#1086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50;&#1088;&#1072;&#1089;&#1085;&#1099;&#108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42;&#1099;&#1079;&#1086;&#1074;/&#1057;&#1090;&#1072;&#1090;&#1080;&#1089;&#1090;&#1080;&#1082;&#1072;_&#1087;&#1086;_&#1087;&#1088;&#1080;&#1077;&#1084;&#1091;_&#1074;&#1099;&#1079;&#1086;&#1074;&#1086;&#1074;_&#1043;&#1083;&#1080;&#1085;&#1082;&#1072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50;&#1088;&#1072;&#1089;&#1085;&#1099;&#1081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52;&#1086;&#1085;&#1072;&#1089;&#1090;&#1099;&#1088;&#1097;&#1080;&#1085;&#1072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52;&#1086;&#1085;&#1072;&#1089;&#1090;&#1099;&#1088;&#1097;&#1080;&#1085;&#1072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53;&#1086;&#1074;&#1086;&#1076;&#1091;&#1075;&#1080;&#1085;&#1086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53;&#1086;&#1074;&#1086;&#1076;&#1091;&#1075;&#1080;&#1085;&#1086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55;&#1086;&#1095;&#1080;&#1085;&#1086;&#1082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55;&#1086;&#1095;&#1080;&#1085;&#1086;&#1082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56;&#1086;&#1089;&#1083;&#1072;&#1074;&#1083;&#110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56;&#1086;&#1089;&#1083;&#1072;&#1074;&#1083;&#1100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56;&#1091;&#1076;&#1085;&#110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1/&#1059;&#1050;&#1048;&#1054;/&#1054;&#1073;&#1097;&#1072;&#1103;_&#1089;&#1090;&#1072;&#1090;&#1080;&#1089;&#1090;&#1080;&#1082;&#1072;_&#1059;&#1050;&#1048;&#1054;_&#1043;&#1083;&#1080;&#1085;&#1082;&#1072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56;&#1091;&#1076;&#1085;&#1103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57;&#1072;&#1092;&#1086;&#1085;&#1086;&#1074;&#1086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57;&#1072;&#1092;&#1086;&#1085;&#1086;&#1074;&#1086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57;&#1084;&#1086;&#1083;&#1077;&#1085;&#1089;&#1082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57;&#1084;&#1086;&#1083;&#1077;&#1085;&#1089;&#1082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57;&#1084;&#1086;&#1083;&#1077;&#1085;&#1089;&#1082;&#1080;&#1081;%20&#1088;&#1072;&#1081;&#1086;&#1085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57;&#1084;&#1086;&#1083;&#1077;&#1085;&#1089;&#1082;&#1080;&#1081;%20&#1088;&#1072;&#1081;&#1086;&#1085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57;&#1099;&#1095;&#1077;&#1074;&#1082;&#1072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59;&#1050;&#1048;&#1054;/&#1054;&#1073;&#1097;&#1072;&#1103;_&#1089;&#1090;&#1072;&#1090;&#1080;&#1089;&#1090;&#1080;&#1082;&#1072;_&#1059;&#1050;&#1048;&#1054;_&#1057;&#1099;&#1095;&#1077;&#1074;&#1082;&#1072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arenkov_NN/Downloads/02/&#1042;&#1099;&#1079;&#1086;&#1074;/&#1057;&#1090;&#1072;&#1090;&#1080;&#1089;&#1090;&#1080;&#1082;&#1072;_&#1087;&#1086;_&#1087;&#1088;&#1080;&#1077;&#1084;&#1091;_&#1074;&#1099;&#1079;&#1086;&#1074;&#1086;&#1074;_&#1058;&#1077;&#1084;&#1082;&#1080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167</v>
          </cell>
        </row>
        <row r="14">
          <cell r="E14" t="str">
            <v>17</v>
          </cell>
        </row>
        <row r="17">
          <cell r="E17" t="str">
            <v>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210</v>
          </cell>
        </row>
        <row r="14">
          <cell r="E14" t="str">
            <v>18</v>
          </cell>
        </row>
        <row r="17">
          <cell r="E17" t="str">
            <v>6</v>
          </cell>
        </row>
      </sheetData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10</v>
          </cell>
        </row>
        <row r="14">
          <cell r="D14" t="str">
            <v>0</v>
          </cell>
        </row>
        <row r="16">
          <cell r="D16" t="str">
            <v>65</v>
          </cell>
        </row>
      </sheetData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134</v>
          </cell>
        </row>
        <row r="14">
          <cell r="E14" t="str">
            <v>29</v>
          </cell>
        </row>
        <row r="17">
          <cell r="E17" t="str">
            <v>3</v>
          </cell>
        </row>
      </sheetData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24</v>
          </cell>
        </row>
        <row r="14">
          <cell r="D14" t="str">
            <v>0</v>
          </cell>
        </row>
        <row r="16">
          <cell r="D16" t="str">
            <v>129</v>
          </cell>
        </row>
      </sheetData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81</v>
          </cell>
        </row>
        <row r="14">
          <cell r="E14" t="str">
            <v>9</v>
          </cell>
        </row>
        <row r="17">
          <cell r="E17" t="str">
            <v>5</v>
          </cell>
        </row>
      </sheetData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13</v>
          </cell>
        </row>
        <row r="14">
          <cell r="D14" t="str">
            <v>0</v>
          </cell>
        </row>
        <row r="16">
          <cell r="D16" t="str">
            <v>85</v>
          </cell>
        </row>
      </sheetData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107</v>
          </cell>
        </row>
        <row r="14">
          <cell r="E14" t="str">
            <v>11</v>
          </cell>
        </row>
        <row r="17">
          <cell r="E17" t="str">
            <v>0</v>
          </cell>
        </row>
      </sheetData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11</v>
          </cell>
        </row>
        <row r="14">
          <cell r="D14" t="str">
            <v>0</v>
          </cell>
        </row>
        <row r="16">
          <cell r="D16" t="str">
            <v>109</v>
          </cell>
        </row>
      </sheetData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142</v>
          </cell>
        </row>
        <row r="14">
          <cell r="E14" t="str">
            <v>9</v>
          </cell>
        </row>
        <row r="17">
          <cell r="E17" t="str">
            <v>5</v>
          </cell>
        </row>
      </sheetData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9</v>
          </cell>
        </row>
        <row r="14">
          <cell r="D14" t="str">
            <v>0</v>
          </cell>
        </row>
        <row r="16">
          <cell r="D16" t="str">
            <v>145</v>
          </cell>
        </row>
      </sheetData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808</v>
          </cell>
        </row>
        <row r="14">
          <cell r="E14" t="str">
            <v>41</v>
          </cell>
        </row>
        <row r="17">
          <cell r="E17" t="str">
            <v>43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18</v>
          </cell>
        </row>
        <row r="14">
          <cell r="D14" t="str">
            <v>0</v>
          </cell>
        </row>
        <row r="16">
          <cell r="D16" t="str">
            <v>210</v>
          </cell>
        </row>
      </sheetData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59</v>
          </cell>
        </row>
        <row r="14">
          <cell r="D14" t="str">
            <v>3</v>
          </cell>
        </row>
        <row r="16">
          <cell r="D16" t="str">
            <v>820</v>
          </cell>
        </row>
      </sheetData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148</v>
          </cell>
        </row>
        <row r="14">
          <cell r="E14" t="str">
            <v>11</v>
          </cell>
        </row>
        <row r="17">
          <cell r="E17" t="str">
            <v>3</v>
          </cell>
        </row>
      </sheetData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12</v>
          </cell>
        </row>
        <row r="14">
          <cell r="D14" t="str">
            <v>0</v>
          </cell>
        </row>
        <row r="16">
          <cell r="D16" t="str">
            <v>152</v>
          </cell>
        </row>
      </sheetData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</row>
        <row r="2">
          <cell r="B2" t="str">
            <v>Велижский ЕДДС</v>
          </cell>
          <cell r="C2">
            <v>525</v>
          </cell>
        </row>
        <row r="3">
          <cell r="B3" t="str">
            <v>Вяземский ЕДДС</v>
          </cell>
          <cell r="C3">
            <v>162</v>
          </cell>
        </row>
        <row r="4">
          <cell r="B4" t="str">
            <v>Гагаринский ЕДДС</v>
          </cell>
          <cell r="C4">
            <v>41</v>
          </cell>
        </row>
        <row r="5">
          <cell r="B5" t="str">
            <v>Глинковский ЕДДС</v>
          </cell>
          <cell r="C5">
            <v>387</v>
          </cell>
        </row>
        <row r="6">
          <cell r="B6" t="str">
            <v>Демидовский ЕДДС</v>
          </cell>
          <cell r="C6">
            <v>115</v>
          </cell>
        </row>
        <row r="7">
          <cell r="B7" t="str">
            <v>Десногорск ЕДДС</v>
          </cell>
          <cell r="C7">
            <v>179</v>
          </cell>
        </row>
        <row r="8">
          <cell r="B8" t="str">
            <v>Дорогобужский ЕДДС</v>
          </cell>
          <cell r="C8">
            <v>167</v>
          </cell>
        </row>
        <row r="9">
          <cell r="B9" t="str">
            <v>Духовщинский ЕДДС</v>
          </cell>
          <cell r="C9">
            <v>166</v>
          </cell>
        </row>
        <row r="10">
          <cell r="B10" t="str">
            <v>ЕДДС</v>
          </cell>
          <cell r="C10">
            <v>32</v>
          </cell>
        </row>
        <row r="11">
          <cell r="B11" t="str">
            <v>Ельнинский ЕДДС</v>
          </cell>
          <cell r="C11">
            <v>75</v>
          </cell>
        </row>
        <row r="12">
          <cell r="B12" t="str">
            <v>Ершичский ЕДДС</v>
          </cell>
          <cell r="C12">
            <v>171</v>
          </cell>
        </row>
        <row r="13">
          <cell r="B13" t="str">
            <v>Кардымовский ЕДДС</v>
          </cell>
          <cell r="C13">
            <v>52</v>
          </cell>
        </row>
        <row r="14">
          <cell r="B14" t="str">
            <v>Краснинский ЕДДС</v>
          </cell>
          <cell r="C14">
            <v>782</v>
          </cell>
        </row>
        <row r="15">
          <cell r="B15" t="str">
            <v>Монастырщинский ЕДДС</v>
          </cell>
          <cell r="C15">
            <v>546</v>
          </cell>
        </row>
        <row r="16">
          <cell r="B16" t="str">
            <v>Новодугинский ЕДДС</v>
          </cell>
          <cell r="C16">
            <v>28</v>
          </cell>
        </row>
        <row r="17">
          <cell r="B17" t="str">
            <v>Починковский ЕДДС</v>
          </cell>
          <cell r="C17">
            <v>589</v>
          </cell>
        </row>
        <row r="18">
          <cell r="B18" t="str">
            <v>Рославльский ЕДДС</v>
          </cell>
          <cell r="C18">
            <v>105</v>
          </cell>
        </row>
        <row r="19">
          <cell r="B19" t="str">
            <v>Руднянский ЕДДС</v>
          </cell>
          <cell r="C19">
            <v>276</v>
          </cell>
        </row>
        <row r="20">
          <cell r="B20" t="str">
            <v>Сафоновский ЕДДС</v>
          </cell>
          <cell r="C20">
            <v>24</v>
          </cell>
        </row>
        <row r="21">
          <cell r="B21" t="str">
            <v>Смоленский район ЕДДС</v>
          </cell>
          <cell r="C21">
            <v>437</v>
          </cell>
        </row>
        <row r="22">
          <cell r="B22" t="str">
            <v>Сычевский ЕДДС</v>
          </cell>
          <cell r="C22">
            <v>53</v>
          </cell>
        </row>
        <row r="23">
          <cell r="B23" t="str">
            <v>Темкинский ЕДДС</v>
          </cell>
          <cell r="C23">
            <v>60</v>
          </cell>
        </row>
        <row r="24">
          <cell r="B24" t="str">
            <v>Угранский ЕДДС</v>
          </cell>
          <cell r="C24">
            <v>74</v>
          </cell>
        </row>
        <row r="25">
          <cell r="B25" t="str">
            <v>Х.-Жирковский ЕДДС</v>
          </cell>
          <cell r="C25">
            <v>236</v>
          </cell>
        </row>
        <row r="26">
          <cell r="B26" t="str">
            <v>Хиславичский ЕДДС</v>
          </cell>
          <cell r="C26">
            <v>279</v>
          </cell>
        </row>
        <row r="27">
          <cell r="B27" t="str">
            <v>Шумячский ЕДДС</v>
          </cell>
          <cell r="C27">
            <v>1019</v>
          </cell>
        </row>
        <row r="28">
          <cell r="B28" t="str">
            <v>Ярцевский ЕДДС</v>
          </cell>
          <cell r="C28">
            <v>45</v>
          </cell>
        </row>
      </sheetData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1203</v>
          </cell>
        </row>
        <row r="14">
          <cell r="E14" t="str">
            <v>57</v>
          </cell>
        </row>
        <row r="17">
          <cell r="E17" t="str">
            <v>65</v>
          </cell>
        </row>
      </sheetData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94</v>
          </cell>
        </row>
        <row r="14">
          <cell r="D14" t="str">
            <v>5</v>
          </cell>
        </row>
        <row r="16">
          <cell r="D16" t="str">
            <v>1206</v>
          </cell>
        </row>
      </sheetData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704</v>
          </cell>
        </row>
        <row r="14">
          <cell r="E14" t="str">
            <v>57</v>
          </cell>
        </row>
        <row r="17">
          <cell r="E17" t="str">
            <v>42</v>
          </cell>
        </row>
      </sheetData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91</v>
          </cell>
        </row>
        <row r="14">
          <cell r="D14" t="str">
            <v>10</v>
          </cell>
        </row>
        <row r="16">
          <cell r="D16" t="str">
            <v>700</v>
          </cell>
        </row>
      </sheetData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27</v>
          </cell>
        </row>
        <row r="14">
          <cell r="E14" t="str">
            <v>3</v>
          </cell>
        </row>
        <row r="17">
          <cell r="E17" t="str">
            <v>3</v>
          </cell>
        </row>
      </sheetData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6</v>
          </cell>
        </row>
        <row r="14">
          <cell r="D14" t="str">
            <v>0</v>
          </cell>
        </row>
        <row r="16">
          <cell r="D16" t="str">
            <v>27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277</v>
          </cell>
        </row>
        <row r="14">
          <cell r="E14" t="str">
            <v>5</v>
          </cell>
        </row>
        <row r="17">
          <cell r="E17" t="str">
            <v>11</v>
          </cell>
        </row>
      </sheetData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280</v>
          </cell>
        </row>
        <row r="14">
          <cell r="E14" t="str">
            <v>6</v>
          </cell>
        </row>
        <row r="17">
          <cell r="E17" t="str">
            <v>7</v>
          </cell>
        </row>
      </sheetData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10</v>
          </cell>
        </row>
        <row r="14">
          <cell r="D14" t="str">
            <v>0</v>
          </cell>
        </row>
        <row r="16">
          <cell r="D16" t="str">
            <v>283</v>
          </cell>
        </row>
      </sheetData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263</v>
          </cell>
        </row>
        <row r="14">
          <cell r="E14" t="str">
            <v>5</v>
          </cell>
        </row>
        <row r="17">
          <cell r="E17" t="str">
            <v>10</v>
          </cell>
        </row>
      </sheetData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14</v>
          </cell>
        </row>
        <row r="14">
          <cell r="D14" t="str">
            <v>1</v>
          </cell>
        </row>
        <row r="16">
          <cell r="D16" t="str">
            <v>273</v>
          </cell>
        </row>
      </sheetData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298</v>
          </cell>
        </row>
        <row r="14">
          <cell r="E14" t="str">
            <v>21</v>
          </cell>
        </row>
        <row r="17">
          <cell r="E17" t="str">
            <v>13</v>
          </cell>
        </row>
      </sheetData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25</v>
          </cell>
        </row>
        <row r="14">
          <cell r="D14" t="str">
            <v>0</v>
          </cell>
        </row>
        <row r="16">
          <cell r="D16" t="str">
            <v>303</v>
          </cell>
        </row>
      </sheetData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185</v>
          </cell>
        </row>
        <row r="14">
          <cell r="E14" t="str">
            <v>9</v>
          </cell>
        </row>
        <row r="17">
          <cell r="E17" t="str">
            <v>9</v>
          </cell>
        </row>
      </sheetData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14</v>
          </cell>
        </row>
        <row r="14">
          <cell r="D14" t="str">
            <v>2</v>
          </cell>
        </row>
        <row r="16">
          <cell r="D16" t="str">
            <v>190</v>
          </cell>
        </row>
      </sheetData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134</v>
          </cell>
        </row>
        <row r="14">
          <cell r="E14" t="str">
            <v>15</v>
          </cell>
        </row>
        <row r="17">
          <cell r="E17" t="str">
            <v>11</v>
          </cell>
        </row>
      </sheetData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18</v>
          </cell>
        </row>
        <row r="14">
          <cell r="D14" t="str">
            <v>0</v>
          </cell>
        </row>
        <row r="16">
          <cell r="D16" t="str">
            <v>134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14</v>
          </cell>
        </row>
        <row r="14">
          <cell r="D14" t="str">
            <v>0</v>
          </cell>
        </row>
        <row r="16">
          <cell r="D16" t="str">
            <v>289</v>
          </cell>
        </row>
      </sheetData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119</v>
          </cell>
        </row>
        <row r="14">
          <cell r="E14" t="str">
            <v>3</v>
          </cell>
        </row>
        <row r="17">
          <cell r="E17" t="str">
            <v>6</v>
          </cell>
        </row>
      </sheetData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4</v>
          </cell>
        </row>
        <row r="14">
          <cell r="D14" t="str">
            <v>0</v>
          </cell>
        </row>
        <row r="16">
          <cell r="D16" t="str">
            <v>123</v>
          </cell>
        </row>
      </sheetData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127</v>
          </cell>
        </row>
        <row r="14">
          <cell r="E14" t="str">
            <v>12</v>
          </cell>
        </row>
        <row r="17">
          <cell r="E17" t="str">
            <v>5</v>
          </cell>
        </row>
      </sheetData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18</v>
          </cell>
        </row>
        <row r="14">
          <cell r="D14" t="str">
            <v>0</v>
          </cell>
        </row>
        <row r="16">
          <cell r="D16" t="str">
            <v>130</v>
          </cell>
        </row>
      </sheetData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163</v>
          </cell>
        </row>
        <row r="14">
          <cell r="E14" t="str">
            <v>18</v>
          </cell>
        </row>
        <row r="17">
          <cell r="E17" t="str">
            <v>5</v>
          </cell>
        </row>
      </sheetData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22</v>
          </cell>
        </row>
        <row r="14">
          <cell r="D14" t="str">
            <v>3</v>
          </cell>
        </row>
        <row r="16">
          <cell r="D16" t="str">
            <v>168</v>
          </cell>
        </row>
      </sheetData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131</v>
          </cell>
        </row>
        <row r="14">
          <cell r="E14" t="str">
            <v>2</v>
          </cell>
        </row>
        <row r="17">
          <cell r="E17" t="str">
            <v>6</v>
          </cell>
        </row>
      </sheetData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3</v>
          </cell>
        </row>
        <row r="14">
          <cell r="D14" t="str">
            <v>1</v>
          </cell>
        </row>
        <row r="16">
          <cell r="D16" t="str">
            <v>138</v>
          </cell>
        </row>
      </sheetData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110</v>
          </cell>
        </row>
        <row r="14">
          <cell r="E14" t="str">
            <v>5</v>
          </cell>
        </row>
        <row r="17">
          <cell r="E17" t="str">
            <v>8</v>
          </cell>
        </row>
      </sheetData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11</v>
          </cell>
        </row>
        <row r="14">
          <cell r="D14" t="str">
            <v>0</v>
          </cell>
        </row>
        <row r="16">
          <cell r="D16" t="str">
            <v>115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351</v>
          </cell>
        </row>
        <row r="14">
          <cell r="E14" t="str">
            <v>45</v>
          </cell>
        </row>
        <row r="17">
          <cell r="E17" t="str">
            <v>18</v>
          </cell>
        </row>
      </sheetData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300</v>
          </cell>
        </row>
        <row r="14">
          <cell r="E14" t="str">
            <v>21</v>
          </cell>
        </row>
        <row r="17">
          <cell r="E17" t="str">
            <v>14</v>
          </cell>
        </row>
      </sheetData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26</v>
          </cell>
        </row>
        <row r="14">
          <cell r="D14" t="str">
            <v>1</v>
          </cell>
        </row>
        <row r="16">
          <cell r="D16" t="str">
            <v>307</v>
          </cell>
        </row>
      </sheetData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1196</v>
          </cell>
        </row>
        <row r="14">
          <cell r="E14" t="str">
            <v>93</v>
          </cell>
        </row>
        <row r="17">
          <cell r="E17" t="str">
            <v>63</v>
          </cell>
        </row>
      </sheetData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141</v>
          </cell>
        </row>
        <row r="14">
          <cell r="D14" t="str">
            <v>21</v>
          </cell>
        </row>
        <row r="16">
          <cell r="D16" t="str">
            <v>1211</v>
          </cell>
        </row>
      </sheetData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326</v>
          </cell>
        </row>
        <row r="14">
          <cell r="E14" t="str">
            <v>15</v>
          </cell>
        </row>
        <row r="17">
          <cell r="E17" t="str">
            <v>21</v>
          </cell>
        </row>
      </sheetData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22</v>
          </cell>
        </row>
        <row r="14">
          <cell r="D14" t="str">
            <v>3</v>
          </cell>
        </row>
        <row r="16">
          <cell r="D16" t="str">
            <v>325</v>
          </cell>
        </row>
      </sheetData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825</v>
          </cell>
        </row>
        <row r="14">
          <cell r="E14" t="str">
            <v>144</v>
          </cell>
        </row>
        <row r="17">
          <cell r="E17" t="str">
            <v>38</v>
          </cell>
        </row>
      </sheetData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165</v>
          </cell>
        </row>
        <row r="14">
          <cell r="D14" t="str">
            <v>2</v>
          </cell>
        </row>
        <row r="16">
          <cell r="D16" t="str">
            <v>839</v>
          </cell>
        </row>
      </sheetData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21346</v>
          </cell>
        </row>
        <row r="14">
          <cell r="E14" t="str">
            <v>259</v>
          </cell>
        </row>
        <row r="17">
          <cell r="E17" t="str">
            <v>407</v>
          </cell>
        </row>
      </sheetData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346</v>
          </cell>
        </row>
        <row r="14">
          <cell r="D14" t="str">
            <v>54</v>
          </cell>
        </row>
        <row r="16">
          <cell r="D16" t="str">
            <v>28331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49</v>
          </cell>
        </row>
        <row r="14">
          <cell r="D14" t="str">
            <v>0</v>
          </cell>
        </row>
        <row r="16">
          <cell r="D16" t="str">
            <v>358</v>
          </cell>
        </row>
      </sheetData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850</v>
          </cell>
        </row>
        <row r="14">
          <cell r="E14" t="str">
            <v>55</v>
          </cell>
        </row>
        <row r="17">
          <cell r="E17" t="str">
            <v>60</v>
          </cell>
        </row>
      </sheetData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77</v>
          </cell>
        </row>
        <row r="14">
          <cell r="D14" t="str">
            <v>5</v>
          </cell>
        </row>
        <row r="16">
          <cell r="D16" t="str">
            <v>851</v>
          </cell>
        </row>
      </sheetData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144</v>
          </cell>
        </row>
        <row r="14">
          <cell r="E14" t="str">
            <v>9</v>
          </cell>
        </row>
        <row r="17">
          <cell r="E17" t="str">
            <v>9</v>
          </cell>
        </row>
      </sheetData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12</v>
          </cell>
        </row>
        <row r="14">
          <cell r="D14" t="str">
            <v>1</v>
          </cell>
        </row>
        <row r="16">
          <cell r="D16" t="str">
            <v>144</v>
          </cell>
        </row>
      </sheetData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86</v>
          </cell>
        </row>
        <row r="14">
          <cell r="E14" t="str">
            <v>7</v>
          </cell>
        </row>
        <row r="17">
          <cell r="E17" t="str">
            <v>6</v>
          </cell>
        </row>
      </sheetData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9</v>
          </cell>
        </row>
        <row r="14">
          <cell r="D14" t="str">
            <v>1</v>
          </cell>
        </row>
        <row r="16">
          <cell r="D16" t="str">
            <v>87</v>
          </cell>
        </row>
      </sheetData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109</v>
          </cell>
        </row>
        <row r="14">
          <cell r="E14" t="str">
            <v>13</v>
          </cell>
        </row>
        <row r="17">
          <cell r="E17" t="str">
            <v>7</v>
          </cell>
        </row>
      </sheetData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13</v>
          </cell>
        </row>
        <row r="14">
          <cell r="D14" t="str">
            <v>0</v>
          </cell>
        </row>
        <row r="16">
          <cell r="D16" t="str">
            <v>109</v>
          </cell>
        </row>
      </sheetData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111</v>
          </cell>
        </row>
        <row r="14">
          <cell r="E14" t="str">
            <v>8</v>
          </cell>
        </row>
        <row r="17">
          <cell r="E17" t="str">
            <v>5</v>
          </cell>
        </row>
      </sheetData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9</v>
          </cell>
        </row>
        <row r="14">
          <cell r="D14" t="str">
            <v>0</v>
          </cell>
        </row>
        <row r="16">
          <cell r="D16" t="str">
            <v>106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195</v>
          </cell>
        </row>
        <row r="14">
          <cell r="E14" t="str">
            <v>10</v>
          </cell>
        </row>
        <row r="17">
          <cell r="E17" t="str">
            <v>18</v>
          </cell>
        </row>
      </sheetData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145</v>
          </cell>
        </row>
        <row r="14">
          <cell r="E14" t="str">
            <v>9</v>
          </cell>
        </row>
        <row r="17">
          <cell r="E17" t="str">
            <v>5</v>
          </cell>
        </row>
      </sheetData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11</v>
          </cell>
        </row>
        <row r="14">
          <cell r="D14" t="str">
            <v>0</v>
          </cell>
        </row>
        <row r="16">
          <cell r="D16" t="str">
            <v>148</v>
          </cell>
        </row>
      </sheetData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137</v>
          </cell>
        </row>
        <row r="14">
          <cell r="E14" t="str">
            <v>5</v>
          </cell>
        </row>
        <row r="17">
          <cell r="E17" t="str">
            <v>12</v>
          </cell>
        </row>
      </sheetData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9</v>
          </cell>
        </row>
        <row r="14">
          <cell r="D14" t="str">
            <v>0</v>
          </cell>
        </row>
        <row r="16">
          <cell r="D16" t="str">
            <v>136</v>
          </cell>
        </row>
      </sheetData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905</v>
          </cell>
        </row>
        <row r="14">
          <cell r="E14" t="str">
            <v>20</v>
          </cell>
        </row>
        <row r="17">
          <cell r="E17" t="str">
            <v>54</v>
          </cell>
        </row>
      </sheetData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39</v>
          </cell>
        </row>
        <row r="14">
          <cell r="D14" t="str">
            <v>1</v>
          </cell>
        </row>
        <row r="16">
          <cell r="D16" t="str">
            <v>907</v>
          </cell>
        </row>
      </sheetData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164</v>
          </cell>
        </row>
        <row r="14">
          <cell r="E14" t="str">
            <v>3</v>
          </cell>
        </row>
        <row r="17">
          <cell r="E17" t="str">
            <v>2</v>
          </cell>
        </row>
      </sheetData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14</v>
          </cell>
        </row>
        <row r="14">
          <cell r="D14" t="str">
            <v>0</v>
          </cell>
        </row>
        <row r="16">
          <cell r="D16" t="str">
            <v>165</v>
          </cell>
        </row>
      </sheetData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</row>
        <row r="2">
          <cell r="B2" t="str">
            <v>Велижский ЕДДС</v>
          </cell>
          <cell r="C2">
            <v>482</v>
          </cell>
        </row>
        <row r="3">
          <cell r="B3" t="str">
            <v>Вяземский ЕДДС</v>
          </cell>
          <cell r="C3">
            <v>100</v>
          </cell>
        </row>
        <row r="4">
          <cell r="B4" t="str">
            <v>Гагаринский ЕДДС</v>
          </cell>
          <cell r="C4">
            <v>41</v>
          </cell>
        </row>
        <row r="5">
          <cell r="B5" t="str">
            <v>Глинковский ЕДДС</v>
          </cell>
          <cell r="C5">
            <v>390</v>
          </cell>
        </row>
        <row r="6">
          <cell r="B6" t="str">
            <v>Демидовский ЕДДС</v>
          </cell>
          <cell r="C6">
            <v>80</v>
          </cell>
        </row>
        <row r="7">
          <cell r="B7" t="str">
            <v>Десногорск ЕДДС</v>
          </cell>
          <cell r="C7">
            <v>185</v>
          </cell>
        </row>
        <row r="8">
          <cell r="B8" t="str">
            <v>Дорогобужский ЕДДС</v>
          </cell>
          <cell r="C8">
            <v>212</v>
          </cell>
        </row>
        <row r="9">
          <cell r="B9" t="str">
            <v>Духовщинский ЕДДС</v>
          </cell>
          <cell r="C9">
            <v>59</v>
          </cell>
        </row>
        <row r="10">
          <cell r="B10" t="str">
            <v>ЕДДС</v>
          </cell>
          <cell r="C10">
            <v>60</v>
          </cell>
        </row>
        <row r="11">
          <cell r="B11" t="str">
            <v>Ельнинский ЕДДС</v>
          </cell>
          <cell r="C11">
            <v>61</v>
          </cell>
        </row>
        <row r="12">
          <cell r="B12" t="str">
            <v>Ершичский ЕДДС</v>
          </cell>
          <cell r="C12">
            <v>142</v>
          </cell>
        </row>
        <row r="13">
          <cell r="B13" t="str">
            <v>Кардымовский ЕДДС</v>
          </cell>
          <cell r="C13">
            <v>1202</v>
          </cell>
        </row>
        <row r="14">
          <cell r="B14" t="str">
            <v>Краснинский ЕДДС</v>
          </cell>
          <cell r="C14">
            <v>458</v>
          </cell>
        </row>
        <row r="15">
          <cell r="B15" t="str">
            <v>Монастырщинский ЕДДС</v>
          </cell>
          <cell r="C15">
            <v>464</v>
          </cell>
        </row>
        <row r="16">
          <cell r="B16" t="str">
            <v>Новодугинский ЕДДС</v>
          </cell>
          <cell r="C16">
            <v>23</v>
          </cell>
        </row>
        <row r="17">
          <cell r="B17" t="str">
            <v>Починковский ЕДДС</v>
          </cell>
          <cell r="C17">
            <v>65</v>
          </cell>
        </row>
        <row r="18">
          <cell r="B18" t="str">
            <v>Рославльский ЕДДС</v>
          </cell>
          <cell r="C18">
            <v>79</v>
          </cell>
        </row>
        <row r="19">
          <cell r="B19" t="str">
            <v>Руднянский ЕДДС</v>
          </cell>
          <cell r="C19">
            <v>338</v>
          </cell>
        </row>
        <row r="20">
          <cell r="B20" t="str">
            <v>Сафоновский ЕДДС</v>
          </cell>
          <cell r="C20">
            <v>30</v>
          </cell>
        </row>
        <row r="21">
          <cell r="B21" t="str">
            <v>Смоленский район ЕДДС</v>
          </cell>
          <cell r="C21">
            <v>495</v>
          </cell>
        </row>
        <row r="22">
          <cell r="B22" t="str">
            <v>Сычевский ЕДДС</v>
          </cell>
          <cell r="C22">
            <v>108</v>
          </cell>
        </row>
        <row r="23">
          <cell r="B23" t="str">
            <v>Темкинский ЕДДС</v>
          </cell>
          <cell r="C23">
            <v>202</v>
          </cell>
        </row>
        <row r="24">
          <cell r="B24" t="str">
            <v>Угранский ЕДДС</v>
          </cell>
          <cell r="C24">
            <v>215</v>
          </cell>
        </row>
        <row r="25">
          <cell r="B25" t="str">
            <v>Х.-Жирковский ЕДДС</v>
          </cell>
          <cell r="C25">
            <v>525</v>
          </cell>
        </row>
        <row r="26">
          <cell r="B26" t="str">
            <v>Хиславичский ЕДДС</v>
          </cell>
          <cell r="C26">
            <v>220</v>
          </cell>
        </row>
        <row r="27">
          <cell r="B27" t="str">
            <v>Шумячский ЕДДС</v>
          </cell>
          <cell r="C27">
            <v>276</v>
          </cell>
        </row>
        <row r="28">
          <cell r="B28" t="str">
            <v>Ярцевский ЕДДС</v>
          </cell>
          <cell r="C28">
            <v>44</v>
          </cell>
        </row>
      </sheetData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1676</v>
          </cell>
        </row>
        <row r="14">
          <cell r="E14" t="str">
            <v>32</v>
          </cell>
        </row>
        <row r="17">
          <cell r="E17" t="str">
            <v>121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14</v>
          </cell>
        </row>
        <row r="14">
          <cell r="D14" t="str">
            <v>0</v>
          </cell>
        </row>
        <row r="16">
          <cell r="D16" t="str">
            <v>199</v>
          </cell>
        </row>
      </sheetData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370</v>
          </cell>
        </row>
        <row r="14">
          <cell r="D14" t="str">
            <v>6</v>
          </cell>
        </row>
        <row r="16">
          <cell r="D16" t="str">
            <v>1650</v>
          </cell>
        </row>
      </sheetData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785</v>
          </cell>
        </row>
        <row r="14">
          <cell r="E14" t="str">
            <v>41</v>
          </cell>
        </row>
        <row r="17">
          <cell r="E17" t="str">
            <v>44</v>
          </cell>
        </row>
      </sheetData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193</v>
          </cell>
        </row>
        <row r="14">
          <cell r="D14" t="str">
            <v>8</v>
          </cell>
        </row>
        <row r="16">
          <cell r="D16" t="str">
            <v>798</v>
          </cell>
        </row>
      </sheetData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21</v>
          </cell>
        </row>
        <row r="14">
          <cell r="E14" t="str">
            <v>1</v>
          </cell>
        </row>
        <row r="17">
          <cell r="E17" t="str">
            <v>1</v>
          </cell>
        </row>
      </sheetData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4</v>
          </cell>
        </row>
        <row r="14">
          <cell r="D14" t="str">
            <v>0</v>
          </cell>
        </row>
        <row r="16">
          <cell r="D16" t="str">
            <v>22</v>
          </cell>
        </row>
      </sheetData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331</v>
          </cell>
        </row>
        <row r="14">
          <cell r="E14" t="str">
            <v>2</v>
          </cell>
        </row>
        <row r="17">
          <cell r="E17" t="str">
            <v>10</v>
          </cell>
        </row>
      </sheetData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27</v>
          </cell>
        </row>
        <row r="14">
          <cell r="D14" t="str">
            <v>2</v>
          </cell>
        </row>
        <row r="16">
          <cell r="D16" t="str">
            <v>333</v>
          </cell>
        </row>
      </sheetData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288</v>
          </cell>
        </row>
        <row r="14">
          <cell r="E14" t="str">
            <v>11</v>
          </cell>
        </row>
        <row r="17">
          <cell r="E17" t="str">
            <v>12</v>
          </cell>
        </row>
      </sheetData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36</v>
          </cell>
        </row>
        <row r="14">
          <cell r="D14" t="str">
            <v>2</v>
          </cell>
        </row>
        <row r="16">
          <cell r="D16" t="str">
            <v>293</v>
          </cell>
        </row>
      </sheetData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375</v>
          </cell>
        </row>
        <row r="14">
          <cell r="E14" t="str">
            <v>24</v>
          </cell>
        </row>
        <row r="17">
          <cell r="E17" t="str">
            <v>29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154</v>
          </cell>
        </row>
        <row r="14">
          <cell r="E14" t="str">
            <v>25</v>
          </cell>
        </row>
        <row r="17">
          <cell r="E17" t="str">
            <v>8</v>
          </cell>
        </row>
      </sheetData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80</v>
          </cell>
        </row>
        <row r="14">
          <cell r="D14" t="str">
            <v>1</v>
          </cell>
        </row>
        <row r="16">
          <cell r="D16" t="str">
            <v>378</v>
          </cell>
        </row>
      </sheetData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230</v>
          </cell>
        </row>
        <row r="14">
          <cell r="E14" t="str">
            <v>2</v>
          </cell>
        </row>
        <row r="17">
          <cell r="E17" t="str">
            <v>10</v>
          </cell>
        </row>
      </sheetData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40</v>
          </cell>
        </row>
        <row r="14">
          <cell r="D14" t="str">
            <v>0</v>
          </cell>
        </row>
        <row r="16">
          <cell r="D16" t="str">
            <v>232</v>
          </cell>
        </row>
      </sheetData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145</v>
          </cell>
        </row>
        <row r="14">
          <cell r="E14" t="str">
            <v>20</v>
          </cell>
        </row>
        <row r="17">
          <cell r="E17" t="str">
            <v>7</v>
          </cell>
        </row>
      </sheetData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45</v>
          </cell>
        </row>
        <row r="14">
          <cell r="D14" t="str">
            <v>0</v>
          </cell>
        </row>
        <row r="16">
          <cell r="D16" t="str">
            <v>152</v>
          </cell>
        </row>
      </sheetData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95</v>
          </cell>
        </row>
        <row r="14">
          <cell r="E14" t="str">
            <v>5</v>
          </cell>
        </row>
        <row r="17">
          <cell r="E17" t="str">
            <v>4</v>
          </cell>
        </row>
      </sheetData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10</v>
          </cell>
        </row>
        <row r="14">
          <cell r="D14" t="str">
            <v>0</v>
          </cell>
        </row>
        <row r="16">
          <cell r="D16" t="str">
            <v>95</v>
          </cell>
        </row>
      </sheetData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139</v>
          </cell>
        </row>
        <row r="14">
          <cell r="E14" t="str">
            <v>2</v>
          </cell>
        </row>
        <row r="17">
          <cell r="E17" t="str">
            <v>13</v>
          </cell>
        </row>
      </sheetData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33</v>
          </cell>
        </row>
        <row r="14">
          <cell r="D14" t="str">
            <v>1</v>
          </cell>
        </row>
        <row r="16">
          <cell r="D16" t="str">
            <v>142</v>
          </cell>
        </row>
      </sheetData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173</v>
          </cell>
        </row>
        <row r="14">
          <cell r="E14" t="str">
            <v>12</v>
          </cell>
        </row>
        <row r="17">
          <cell r="E17" t="str">
            <v>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26</v>
          </cell>
        </row>
        <row r="14">
          <cell r="D14" t="str">
            <v>0</v>
          </cell>
        </row>
        <row r="16">
          <cell r="D16" t="str">
            <v>159</v>
          </cell>
        </row>
      </sheetData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33</v>
          </cell>
        </row>
        <row r="14">
          <cell r="D14" t="str">
            <v>1</v>
          </cell>
        </row>
        <row r="16">
          <cell r="D16" t="str">
            <v>181</v>
          </cell>
        </row>
      </sheetData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118</v>
          </cell>
        </row>
        <row r="14">
          <cell r="E14" t="str">
            <v>6</v>
          </cell>
        </row>
        <row r="17">
          <cell r="E17" t="str">
            <v>5</v>
          </cell>
        </row>
      </sheetData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24</v>
          </cell>
        </row>
        <row r="14">
          <cell r="D14" t="str">
            <v>0</v>
          </cell>
        </row>
        <row r="16">
          <cell r="D16" t="str">
            <v>122</v>
          </cell>
        </row>
      </sheetData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125</v>
          </cell>
        </row>
        <row r="14">
          <cell r="E14" t="str">
            <v>4</v>
          </cell>
        </row>
        <row r="17">
          <cell r="E17" t="str">
            <v>11</v>
          </cell>
        </row>
      </sheetData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24</v>
          </cell>
        </row>
        <row r="14">
          <cell r="D14" t="str">
            <v>0</v>
          </cell>
        </row>
        <row r="16">
          <cell r="D16" t="str">
            <v>125</v>
          </cell>
        </row>
      </sheetData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426</v>
          </cell>
        </row>
        <row r="14">
          <cell r="E14" t="str">
            <v>13</v>
          </cell>
        </row>
        <row r="17">
          <cell r="E17" t="str">
            <v>18</v>
          </cell>
        </row>
      </sheetData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117</v>
          </cell>
        </row>
        <row r="14">
          <cell r="D14" t="str">
            <v>2</v>
          </cell>
        </row>
        <row r="16">
          <cell r="D16" t="str">
            <v>429</v>
          </cell>
        </row>
      </sheetData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1249</v>
          </cell>
        </row>
        <row r="14">
          <cell r="E14" t="str">
            <v>48</v>
          </cell>
        </row>
        <row r="17">
          <cell r="E17" t="str">
            <v>64</v>
          </cell>
        </row>
      </sheetData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225</v>
          </cell>
        </row>
        <row r="14">
          <cell r="D14" t="str">
            <v>5</v>
          </cell>
        </row>
        <row r="16">
          <cell r="D16" t="str">
            <v>1238</v>
          </cell>
        </row>
      </sheetData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431</v>
          </cell>
        </row>
        <row r="14">
          <cell r="E14" t="str">
            <v>20</v>
          </cell>
        </row>
        <row r="17">
          <cell r="E17" t="str">
            <v>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17</v>
          </cell>
        </row>
        <row r="14">
          <cell r="D14" t="str">
            <v>0</v>
          </cell>
        </row>
        <row r="16">
          <cell r="D16" t="str">
            <v>168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162</v>
          </cell>
        </row>
        <row r="14">
          <cell r="E14" t="str">
            <v>1</v>
          </cell>
        </row>
        <row r="17">
          <cell r="E17" t="str">
            <v>7</v>
          </cell>
        </row>
      </sheetData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62</v>
          </cell>
        </row>
        <row r="14">
          <cell r="D14" t="str">
            <v>3</v>
          </cell>
        </row>
        <row r="16">
          <cell r="D16" t="str">
            <v>429</v>
          </cell>
        </row>
      </sheetData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1103</v>
          </cell>
        </row>
        <row r="14">
          <cell r="E14" t="str">
            <v>99</v>
          </cell>
        </row>
        <row r="17">
          <cell r="E17" t="str">
            <v>65</v>
          </cell>
        </row>
      </sheetData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331</v>
          </cell>
        </row>
        <row r="14">
          <cell r="D14" t="str">
            <v>1</v>
          </cell>
        </row>
        <row r="16">
          <cell r="D16" t="str">
            <v>1098</v>
          </cell>
        </row>
      </sheetData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20147</v>
          </cell>
        </row>
        <row r="14">
          <cell r="E14" t="str">
            <v>255</v>
          </cell>
        </row>
        <row r="17">
          <cell r="E17" t="str">
            <v>394</v>
          </cell>
        </row>
      </sheetData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420</v>
          </cell>
        </row>
        <row r="14">
          <cell r="D14" t="str">
            <v>39</v>
          </cell>
        </row>
        <row r="16">
          <cell r="D16" t="str">
            <v>29506</v>
          </cell>
        </row>
      </sheetData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1178</v>
          </cell>
        </row>
        <row r="14">
          <cell r="E14" t="str">
            <v>34</v>
          </cell>
        </row>
        <row r="17">
          <cell r="E17" t="str">
            <v>70</v>
          </cell>
        </row>
      </sheetData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304</v>
          </cell>
        </row>
        <row r="14">
          <cell r="D14" t="str">
            <v>6</v>
          </cell>
        </row>
        <row r="16">
          <cell r="D16" t="str">
            <v>1183</v>
          </cell>
        </row>
      </sheetData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190</v>
          </cell>
        </row>
        <row r="14">
          <cell r="E14" t="str">
            <v>8</v>
          </cell>
        </row>
        <row r="17">
          <cell r="E17" t="str">
            <v>9</v>
          </cell>
        </row>
      </sheetData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52</v>
          </cell>
        </row>
        <row r="14">
          <cell r="D14" t="str">
            <v>0</v>
          </cell>
        </row>
        <row r="16">
          <cell r="D16" t="str">
            <v>188</v>
          </cell>
        </row>
      </sheetData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120</v>
          </cell>
        </row>
        <row r="14">
          <cell r="E14" t="str">
            <v>6</v>
          </cell>
        </row>
        <row r="17">
          <cell r="E17" t="str">
            <v>10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</v>
          </cell>
        </row>
        <row r="14">
          <cell r="D14" t="str">
            <v>0</v>
          </cell>
        </row>
        <row r="16">
          <cell r="D16" t="str">
            <v>162</v>
          </cell>
        </row>
      </sheetData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34</v>
          </cell>
        </row>
        <row r="14">
          <cell r="D14" t="str">
            <v>0</v>
          </cell>
        </row>
        <row r="16">
          <cell r="D16" t="str">
            <v>128</v>
          </cell>
        </row>
      </sheetData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142</v>
          </cell>
        </row>
        <row r="14">
          <cell r="E14" t="str">
            <v>9</v>
          </cell>
        </row>
        <row r="17">
          <cell r="E17" t="str">
            <v>11</v>
          </cell>
        </row>
      </sheetData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52</v>
          </cell>
        </row>
        <row r="14">
          <cell r="D14" t="str">
            <v>0</v>
          </cell>
        </row>
        <row r="16">
          <cell r="D16" t="str">
            <v>147</v>
          </cell>
        </row>
      </sheetData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138</v>
          </cell>
        </row>
        <row r="14">
          <cell r="E14" t="str">
            <v>1</v>
          </cell>
        </row>
        <row r="17">
          <cell r="E17" t="str">
            <v>7</v>
          </cell>
        </row>
      </sheetData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13</v>
          </cell>
        </row>
        <row r="14">
          <cell r="D14" t="str">
            <v>2</v>
          </cell>
        </row>
        <row r="16">
          <cell r="D16" t="str">
            <v>143</v>
          </cell>
        </row>
      </sheetData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135</v>
          </cell>
        </row>
        <row r="14">
          <cell r="E14" t="str">
            <v>2</v>
          </cell>
        </row>
        <row r="17">
          <cell r="E17" t="str">
            <v>7</v>
          </cell>
        </row>
      </sheetData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16</v>
          </cell>
        </row>
        <row r="14">
          <cell r="D14" t="str">
            <v>0</v>
          </cell>
        </row>
        <row r="16">
          <cell r="D16" t="str">
            <v>134</v>
          </cell>
        </row>
      </sheetData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135</v>
          </cell>
        </row>
        <row r="14">
          <cell r="E14" t="str">
            <v>2</v>
          </cell>
        </row>
        <row r="17">
          <cell r="E17" t="str">
            <v>5</v>
          </cell>
        </row>
      </sheetData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20</v>
          </cell>
        </row>
        <row r="14">
          <cell r="D14" t="str">
            <v>0</v>
          </cell>
        </row>
        <row r="16">
          <cell r="D16" t="str">
            <v>135</v>
          </cell>
        </row>
      </sheetData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1076</v>
          </cell>
        </row>
        <row r="14">
          <cell r="E14" t="str">
            <v>22</v>
          </cell>
        </row>
        <row r="17">
          <cell r="E17" t="str">
            <v>53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111</v>
          </cell>
        </row>
        <row r="14">
          <cell r="E14" t="str">
            <v>13</v>
          </cell>
        </row>
        <row r="17">
          <cell r="E17" t="str">
            <v>6</v>
          </cell>
        </row>
      </sheetData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153</v>
          </cell>
        </row>
        <row r="14">
          <cell r="D14" t="str">
            <v>1</v>
          </cell>
        </row>
        <row r="16">
          <cell r="D16" t="str">
            <v>1073</v>
          </cell>
        </row>
      </sheetData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>
            <v>364</v>
          </cell>
        </row>
        <row r="2">
          <cell r="B2" t="str">
            <v>Велижский ЕДДС</v>
          </cell>
          <cell r="C2">
            <v>384</v>
          </cell>
        </row>
        <row r="3">
          <cell r="B3" t="str">
            <v>Вяземский ЕДДС</v>
          </cell>
          <cell r="C3">
            <v>27</v>
          </cell>
        </row>
        <row r="4">
          <cell r="B4" t="str">
            <v>Гагаринский ЕДДС</v>
          </cell>
          <cell r="C4">
            <v>552</v>
          </cell>
        </row>
        <row r="5">
          <cell r="B5" t="str">
            <v>Глинковский ЕДДС</v>
          </cell>
          <cell r="C5">
            <v>98</v>
          </cell>
        </row>
        <row r="6">
          <cell r="B6" t="str">
            <v>Демидовский ЕДДС</v>
          </cell>
          <cell r="C6">
            <v>306</v>
          </cell>
        </row>
        <row r="7">
          <cell r="B7" t="str">
            <v>Десногорск ЕДДС</v>
          </cell>
          <cell r="C7">
            <v>353</v>
          </cell>
        </row>
        <row r="8">
          <cell r="B8" t="str">
            <v>Дорогобужский ЕДДС</v>
          </cell>
          <cell r="C8">
            <v>378</v>
          </cell>
        </row>
        <row r="9">
          <cell r="B9" t="str">
            <v>Духовщинский ЕДДС</v>
          </cell>
          <cell r="C9">
            <v>2569</v>
          </cell>
        </row>
        <row r="10">
          <cell r="B10" t="str">
            <v>ЕДДС</v>
          </cell>
          <cell r="C10">
            <v>3698</v>
          </cell>
        </row>
        <row r="11">
          <cell r="B11" t="str">
            <v>Ельнинский ЕДДС</v>
          </cell>
          <cell r="C11">
            <v>505</v>
          </cell>
        </row>
        <row r="12">
          <cell r="B12" t="str">
            <v>Ершичский ЕДДС</v>
          </cell>
          <cell r="C12">
            <v>285</v>
          </cell>
        </row>
        <row r="13">
          <cell r="B13" t="str">
            <v>Кардымовский ЕДДС</v>
          </cell>
          <cell r="C13">
            <v>334</v>
          </cell>
        </row>
        <row r="14">
          <cell r="B14" t="str">
            <v>Краснинский ЕДДС</v>
          </cell>
          <cell r="C14">
            <v>124</v>
          </cell>
        </row>
        <row r="15">
          <cell r="B15" t="str">
            <v>Монастырщинский ЕДДС</v>
          </cell>
          <cell r="C15">
            <v>191</v>
          </cell>
        </row>
        <row r="16">
          <cell r="B16" t="str">
            <v>Новодугинский ЕДДС</v>
          </cell>
          <cell r="C16">
            <v>185</v>
          </cell>
        </row>
        <row r="17">
          <cell r="B17" t="str">
            <v>Починковский ЕДДС</v>
          </cell>
          <cell r="C17">
            <v>356</v>
          </cell>
        </row>
        <row r="18">
          <cell r="B18" t="str">
            <v>Рославльский ЕДДС</v>
          </cell>
          <cell r="C18">
            <v>113</v>
          </cell>
        </row>
        <row r="19">
          <cell r="B19" t="str">
            <v>Руднянский ЕДДС</v>
          </cell>
          <cell r="C19">
            <v>110</v>
          </cell>
        </row>
        <row r="20">
          <cell r="B20" t="str">
            <v>Сафоновский ЕДДС</v>
          </cell>
          <cell r="C20">
            <v>343</v>
          </cell>
        </row>
        <row r="21">
          <cell r="B21" t="str">
            <v>Смоленский район ЕДДС</v>
          </cell>
          <cell r="C21">
            <v>478</v>
          </cell>
        </row>
        <row r="22">
          <cell r="B22" t="str">
            <v>Сычевский ЕДДС</v>
          </cell>
          <cell r="C22">
            <v>546</v>
          </cell>
        </row>
        <row r="23">
          <cell r="B23" t="str">
            <v>Темкинский ЕДДС</v>
          </cell>
          <cell r="C23">
            <v>131</v>
          </cell>
        </row>
        <row r="24">
          <cell r="B24" t="str">
            <v>Угранский ЕДДС</v>
          </cell>
          <cell r="C24">
            <v>2295</v>
          </cell>
        </row>
        <row r="25">
          <cell r="B25" t="str">
            <v>Х.-Жирковский ЕДДС</v>
          </cell>
          <cell r="C25">
            <v>15513</v>
          </cell>
        </row>
        <row r="26">
          <cell r="B26" t="str">
            <v>Хиславичский ЕДДС</v>
          </cell>
          <cell r="C26">
            <v>16193</v>
          </cell>
        </row>
        <row r="27">
          <cell r="B27" t="str">
            <v>Шумячский ЕДДС</v>
          </cell>
          <cell r="C27">
            <v>462</v>
          </cell>
        </row>
        <row r="28">
          <cell r="B28" t="str">
            <v>Ярцевский ЕДДС</v>
          </cell>
          <cell r="C28">
            <v>6141</v>
          </cell>
        </row>
        <row r="29">
          <cell r="B29">
            <v>748</v>
          </cell>
          <cell r="C29">
            <v>1406</v>
          </cell>
        </row>
        <row r="30">
          <cell r="B30">
            <v>96</v>
          </cell>
          <cell r="C30">
            <v>12847</v>
          </cell>
        </row>
        <row r="31">
          <cell r="B31">
            <v>44</v>
          </cell>
          <cell r="C31">
            <v>5351</v>
          </cell>
        </row>
        <row r="32">
          <cell r="B32">
            <v>446</v>
          </cell>
          <cell r="C32">
            <v>7661</v>
          </cell>
        </row>
        <row r="33">
          <cell r="B33">
            <v>161</v>
          </cell>
          <cell r="C33">
            <v>4489</v>
          </cell>
        </row>
        <row r="34">
          <cell r="B34">
            <v>19</v>
          </cell>
          <cell r="C34">
            <v>12062</v>
          </cell>
        </row>
        <row r="35">
          <cell r="B35">
            <v>148</v>
          </cell>
          <cell r="C35">
            <v>5099</v>
          </cell>
        </row>
        <row r="36">
          <cell r="B36">
            <v>38</v>
          </cell>
          <cell r="C36">
            <v>7268</v>
          </cell>
        </row>
        <row r="37">
          <cell r="B37">
            <v>19</v>
          </cell>
          <cell r="C37">
            <v>3708</v>
          </cell>
        </row>
        <row r="38">
          <cell r="B38">
            <v>138</v>
          </cell>
          <cell r="C38">
            <v>9041</v>
          </cell>
        </row>
        <row r="39">
          <cell r="B39">
            <v>119</v>
          </cell>
          <cell r="C39">
            <v>8365</v>
          </cell>
        </row>
        <row r="40">
          <cell r="B40">
            <v>31</v>
          </cell>
          <cell r="C40">
            <v>6083</v>
          </cell>
        </row>
        <row r="41">
          <cell r="B41">
            <v>302</v>
          </cell>
          <cell r="C41">
            <v>4547</v>
          </cell>
        </row>
        <row r="42">
          <cell r="B42">
            <v>242</v>
          </cell>
          <cell r="C42">
            <v>27493</v>
          </cell>
        </row>
        <row r="43">
          <cell r="B43">
            <v>119</v>
          </cell>
          <cell r="C43">
            <v>14425</v>
          </cell>
        </row>
        <row r="44">
          <cell r="B44">
            <v>44</v>
          </cell>
          <cell r="C44">
            <v>7568</v>
          </cell>
        </row>
        <row r="45">
          <cell r="B45">
            <v>54</v>
          </cell>
          <cell r="C45">
            <v>4848</v>
          </cell>
        </row>
        <row r="46">
          <cell r="B46">
            <v>67</v>
          </cell>
          <cell r="C46">
            <v>12461</v>
          </cell>
        </row>
        <row r="47">
          <cell r="B47">
            <v>16</v>
          </cell>
          <cell r="C47">
            <v>9805</v>
          </cell>
        </row>
        <row r="48">
          <cell r="B48">
            <v>179</v>
          </cell>
          <cell r="C48">
            <v>3053</v>
          </cell>
        </row>
        <row r="49">
          <cell r="B49">
            <v>44</v>
          </cell>
          <cell r="C49">
            <v>8530</v>
          </cell>
        </row>
        <row r="50">
          <cell r="B50">
            <v>204</v>
          </cell>
          <cell r="C50">
            <v>17081</v>
          </cell>
        </row>
        <row r="51">
          <cell r="B51">
            <v>81</v>
          </cell>
          <cell r="C51">
            <v>8530</v>
          </cell>
        </row>
        <row r="52">
          <cell r="B52">
            <v>139</v>
          </cell>
          <cell r="C52">
            <v>17081</v>
          </cell>
        </row>
        <row r="53">
          <cell r="B53">
            <v>185</v>
          </cell>
        </row>
        <row r="54">
          <cell r="B54">
            <v>280</v>
          </cell>
        </row>
        <row r="55">
          <cell r="B55">
            <v>17</v>
          </cell>
        </row>
        <row r="56">
          <cell r="B56">
            <v>113</v>
          </cell>
        </row>
        <row r="57">
          <cell r="B57">
            <v>425</v>
          </cell>
        </row>
        <row r="58">
          <cell r="B58">
            <v>215</v>
          </cell>
        </row>
        <row r="59">
          <cell r="B59">
            <v>364</v>
          </cell>
        </row>
        <row r="60">
          <cell r="B60">
            <v>247</v>
          </cell>
        </row>
      </sheetData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15</v>
          </cell>
        </row>
        <row r="14">
          <cell r="D14" t="str">
            <v>0</v>
          </cell>
        </row>
        <row r="16">
          <cell r="D16" t="str">
            <v>118</v>
          </cell>
        </row>
      </sheetData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179</v>
          </cell>
        </row>
        <row r="14">
          <cell r="E14" t="str">
            <v>38</v>
          </cell>
        </row>
        <row r="17">
          <cell r="E17" t="str">
            <v>5</v>
          </cell>
        </row>
      </sheetData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40</v>
          </cell>
        </row>
        <row r="14">
          <cell r="D14" t="str">
            <v>1</v>
          </cell>
        </row>
        <row r="16">
          <cell r="D16" t="str">
            <v>181</v>
          </cell>
        </row>
      </sheetData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116</v>
          </cell>
        </row>
        <row r="14">
          <cell r="E14" t="str">
            <v>4</v>
          </cell>
        </row>
        <row r="17">
          <cell r="E17" t="str">
            <v>6</v>
          </cell>
        </row>
      </sheetData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4</v>
          </cell>
        </row>
        <row r="14">
          <cell r="D14" t="str">
            <v>0</v>
          </cell>
        </row>
        <row r="16">
          <cell r="D16" t="str">
            <v>112</v>
          </cell>
        </row>
      </sheetData>
    </sheetDataSet>
  </externalBook>
</externalLink>
</file>

<file path=xl/externalLinks/externalLink2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/>
    </sheetDataSet>
  </externalBook>
</externalLink>
</file>

<file path=xl/externalLinks/externalLink2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172</v>
          </cell>
        </row>
        <row r="14">
          <cell r="E14" t="str">
            <v>19</v>
          </cell>
        </row>
        <row r="17">
          <cell r="E17" t="str">
            <v>8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19</v>
          </cell>
        </row>
        <row r="14">
          <cell r="D14" t="str">
            <v>0</v>
          </cell>
        </row>
        <row r="16">
          <cell r="D16" t="str">
            <v>165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  <cell r="D1" t="str">
            <v>BeforeReact</v>
          </cell>
          <cell r="E1" t="str">
            <v>BeforeFinish</v>
          </cell>
        </row>
        <row r="2">
          <cell r="B2" t="str">
            <v>ДДС-01</v>
          </cell>
          <cell r="C2">
            <v>59</v>
          </cell>
          <cell r="D2">
            <v>72</v>
          </cell>
          <cell r="E2">
            <v>9388</v>
          </cell>
        </row>
        <row r="3">
          <cell r="B3" t="str">
            <v>ДДС-04</v>
          </cell>
          <cell r="C3">
            <v>39</v>
          </cell>
          <cell r="D3">
            <v>50</v>
          </cell>
          <cell r="E3">
            <v>8580</v>
          </cell>
        </row>
        <row r="4">
          <cell r="B4" t="str">
            <v>Антитеррор</v>
          </cell>
          <cell r="C4">
            <v>65</v>
          </cell>
          <cell r="D4">
            <v>245</v>
          </cell>
          <cell r="E4">
            <v>25687</v>
          </cell>
        </row>
        <row r="5">
          <cell r="B5" t="str">
            <v>ЕДДС</v>
          </cell>
          <cell r="C5">
            <v>37</v>
          </cell>
          <cell r="D5">
            <v>58</v>
          </cell>
          <cell r="E5">
            <v>8263</v>
          </cell>
        </row>
        <row r="6">
          <cell r="B6" t="str">
            <v>Велижский ДДС-01</v>
          </cell>
          <cell r="C6">
            <v>1971</v>
          </cell>
          <cell r="D6">
            <v>0</v>
          </cell>
          <cell r="E6">
            <v>7204</v>
          </cell>
        </row>
        <row r="7">
          <cell r="B7" t="str">
            <v>Велижский ЕДДС</v>
          </cell>
          <cell r="C7">
            <v>967</v>
          </cell>
          <cell r="D7">
            <v>149</v>
          </cell>
          <cell r="E7">
            <v>6368</v>
          </cell>
        </row>
        <row r="8">
          <cell r="B8" t="str">
            <v>Вяземский ДДС-01</v>
          </cell>
          <cell r="C8">
            <v>28</v>
          </cell>
          <cell r="D8">
            <v>77</v>
          </cell>
          <cell r="E8">
            <v>8015</v>
          </cell>
        </row>
        <row r="9">
          <cell r="B9" t="str">
            <v>Вяземский ЕДДС</v>
          </cell>
          <cell r="C9">
            <v>109</v>
          </cell>
          <cell r="D9">
            <v>483</v>
          </cell>
          <cell r="E9">
            <v>12986</v>
          </cell>
        </row>
        <row r="10">
          <cell r="B10" t="str">
            <v>Гагаринский ДДС-01</v>
          </cell>
          <cell r="C10">
            <v>19</v>
          </cell>
          <cell r="D10">
            <v>415</v>
          </cell>
          <cell r="E10">
            <v>5629</v>
          </cell>
        </row>
        <row r="11">
          <cell r="B11" t="str">
            <v>Гагаринский ЕДДС</v>
          </cell>
          <cell r="C11">
            <v>21</v>
          </cell>
          <cell r="D11">
            <v>242</v>
          </cell>
          <cell r="E11">
            <v>5873</v>
          </cell>
        </row>
        <row r="12">
          <cell r="B12" t="str">
            <v>Глинковский ЕДДС</v>
          </cell>
          <cell r="C12">
            <v>526</v>
          </cell>
          <cell r="D12">
            <v>117</v>
          </cell>
          <cell r="E12">
            <v>274</v>
          </cell>
        </row>
        <row r="13">
          <cell r="B13" t="str">
            <v>Демидовский ДДС-01</v>
          </cell>
          <cell r="C13">
            <v>50</v>
          </cell>
          <cell r="D13">
            <v>0</v>
          </cell>
          <cell r="E13">
            <v>4504</v>
          </cell>
        </row>
        <row r="14">
          <cell r="B14" t="str">
            <v>Демидовский ЕДДС</v>
          </cell>
          <cell r="C14">
            <v>141</v>
          </cell>
          <cell r="D14">
            <v>223</v>
          </cell>
          <cell r="E14">
            <v>22026</v>
          </cell>
        </row>
        <row r="15">
          <cell r="B15" t="str">
            <v>Десногорск ДДС-01</v>
          </cell>
          <cell r="C15">
            <v>177</v>
          </cell>
          <cell r="D15">
            <v>77</v>
          </cell>
          <cell r="E15">
            <v>2084</v>
          </cell>
        </row>
        <row r="16">
          <cell r="B16" t="str">
            <v>Десногорск ЕДДС</v>
          </cell>
          <cell r="C16">
            <v>61</v>
          </cell>
          <cell r="D16">
            <v>902</v>
          </cell>
          <cell r="E16">
            <v>1356</v>
          </cell>
        </row>
        <row r="17">
          <cell r="B17" t="str">
            <v>Дорогобужский ДДС-01</v>
          </cell>
          <cell r="C17">
            <v>715</v>
          </cell>
          <cell r="D17">
            <v>0</v>
          </cell>
          <cell r="E17">
            <v>2283</v>
          </cell>
        </row>
        <row r="18">
          <cell r="B18" t="str">
            <v>Дорогобужский ЕДДС</v>
          </cell>
          <cell r="C18">
            <v>111</v>
          </cell>
          <cell r="D18">
            <v>63</v>
          </cell>
          <cell r="E18">
            <v>61027</v>
          </cell>
        </row>
        <row r="19">
          <cell r="B19" t="str">
            <v>Духовщинский ДДС-01</v>
          </cell>
          <cell r="C19">
            <v>84</v>
          </cell>
          <cell r="D19">
            <v>49</v>
          </cell>
          <cell r="E19">
            <v>8002</v>
          </cell>
        </row>
        <row r="20">
          <cell r="B20" t="str">
            <v>Духовщинский ЕДДС</v>
          </cell>
          <cell r="C20">
            <v>43</v>
          </cell>
          <cell r="D20">
            <v>332</v>
          </cell>
          <cell r="E20">
            <v>6752</v>
          </cell>
        </row>
        <row r="21">
          <cell r="B21" t="str">
            <v>Ельнинский ЕДДС</v>
          </cell>
          <cell r="C21">
            <v>102</v>
          </cell>
          <cell r="D21">
            <v>212</v>
          </cell>
          <cell r="E21">
            <v>6996</v>
          </cell>
        </row>
        <row r="22">
          <cell r="B22" t="str">
            <v>Ершичский ЕДДС</v>
          </cell>
          <cell r="C22">
            <v>709</v>
          </cell>
          <cell r="D22">
            <v>624</v>
          </cell>
          <cell r="E22">
            <v>12833</v>
          </cell>
        </row>
        <row r="23">
          <cell r="B23" t="str">
            <v>Кардымовский ДДС-01</v>
          </cell>
          <cell r="C23">
            <v>29</v>
          </cell>
          <cell r="D23">
            <v>0</v>
          </cell>
          <cell r="E23">
            <v>68858</v>
          </cell>
        </row>
        <row r="24">
          <cell r="B24" t="str">
            <v>Кардымовский ЕДДС</v>
          </cell>
          <cell r="C24">
            <v>221</v>
          </cell>
          <cell r="D24">
            <v>242</v>
          </cell>
          <cell r="E24">
            <v>9446</v>
          </cell>
        </row>
        <row r="25">
          <cell r="B25" t="str">
            <v>Краснинский ДДС-01</v>
          </cell>
          <cell r="C25">
            <v>115</v>
          </cell>
          <cell r="D25">
            <v>131</v>
          </cell>
          <cell r="E25">
            <v>13169</v>
          </cell>
        </row>
        <row r="26">
          <cell r="B26" t="str">
            <v>Краснинский ЕДДС</v>
          </cell>
          <cell r="C26">
            <v>601</v>
          </cell>
          <cell r="D26">
            <v>663</v>
          </cell>
          <cell r="E26">
            <v>9738</v>
          </cell>
        </row>
        <row r="27">
          <cell r="B27" t="str">
            <v>Монастырщинский ЕДДС</v>
          </cell>
          <cell r="C27">
            <v>775</v>
          </cell>
          <cell r="D27">
            <v>495</v>
          </cell>
          <cell r="E27">
            <v>3289</v>
          </cell>
        </row>
        <row r="28">
          <cell r="B28" t="str">
            <v>Новодугинский ДДС-01</v>
          </cell>
          <cell r="C28">
            <v>701</v>
          </cell>
          <cell r="D28">
            <v>167</v>
          </cell>
          <cell r="E28">
            <v>6007</v>
          </cell>
        </row>
        <row r="29">
          <cell r="B29" t="str">
            <v>Новодугинский ЕДДС</v>
          </cell>
          <cell r="C29">
            <v>56</v>
          </cell>
          <cell r="D29">
            <v>329</v>
          </cell>
          <cell r="E29">
            <v>34647</v>
          </cell>
        </row>
        <row r="30">
          <cell r="B30" t="str">
            <v>Починковский ДДС-01</v>
          </cell>
          <cell r="C30">
            <v>55</v>
          </cell>
          <cell r="D30">
            <v>34</v>
          </cell>
          <cell r="E30">
            <v>6537</v>
          </cell>
        </row>
        <row r="31">
          <cell r="B31" t="str">
            <v>Починковский ЕДДС</v>
          </cell>
          <cell r="C31">
            <v>837</v>
          </cell>
          <cell r="D31">
            <v>609</v>
          </cell>
          <cell r="E31">
            <v>10495</v>
          </cell>
        </row>
        <row r="32">
          <cell r="B32" t="str">
            <v>Рославльский ДДС-01</v>
          </cell>
          <cell r="C32">
            <v>19</v>
          </cell>
          <cell r="D32">
            <v>70</v>
          </cell>
          <cell r="E32">
            <v>3237</v>
          </cell>
        </row>
        <row r="33">
          <cell r="B33" t="str">
            <v>Рославльский ЕДДС</v>
          </cell>
          <cell r="C33">
            <v>174</v>
          </cell>
          <cell r="D33">
            <v>427</v>
          </cell>
          <cell r="E33">
            <v>10491</v>
          </cell>
        </row>
        <row r="34">
          <cell r="B34" t="str">
            <v>Руднянский ДДС-01</v>
          </cell>
          <cell r="C34">
            <v>77</v>
          </cell>
          <cell r="D34">
            <v>131</v>
          </cell>
          <cell r="E34">
            <v>4300</v>
          </cell>
        </row>
        <row r="35">
          <cell r="B35" t="str">
            <v>Руднянский ЕДДС</v>
          </cell>
          <cell r="C35">
            <v>409</v>
          </cell>
          <cell r="D35">
            <v>211</v>
          </cell>
          <cell r="E35">
            <v>3463</v>
          </cell>
        </row>
        <row r="36">
          <cell r="B36" t="str">
            <v>Сафоновский ДДС-01</v>
          </cell>
          <cell r="C36">
            <v>86</v>
          </cell>
          <cell r="D36">
            <v>52</v>
          </cell>
          <cell r="E36">
            <v>5654</v>
          </cell>
        </row>
        <row r="37">
          <cell r="B37" t="str">
            <v>Сафоновский ЕДДС</v>
          </cell>
          <cell r="C37">
            <v>28</v>
          </cell>
          <cell r="D37">
            <v>141</v>
          </cell>
          <cell r="E37">
            <v>43290</v>
          </cell>
        </row>
        <row r="38">
          <cell r="B38" t="str">
            <v>Сычевский ДДС-01</v>
          </cell>
          <cell r="C38">
            <v>3287</v>
          </cell>
          <cell r="D38">
            <v>33</v>
          </cell>
          <cell r="E38">
            <v>9904</v>
          </cell>
        </row>
        <row r="39">
          <cell r="B39" t="str">
            <v>Сычевский ЕДДС</v>
          </cell>
          <cell r="C39">
            <v>74</v>
          </cell>
          <cell r="D39">
            <v>228</v>
          </cell>
          <cell r="E39">
            <v>10310</v>
          </cell>
        </row>
        <row r="40">
          <cell r="B40" t="str">
            <v>Темкинский ЕДДС</v>
          </cell>
          <cell r="C40">
            <v>79</v>
          </cell>
          <cell r="D40">
            <v>279</v>
          </cell>
          <cell r="E40">
            <v>16376</v>
          </cell>
        </row>
        <row r="41">
          <cell r="B41" t="str">
            <v>Угранский ЕДДС</v>
          </cell>
          <cell r="C41">
            <v>71</v>
          </cell>
          <cell r="D41">
            <v>53</v>
          </cell>
        </row>
        <row r="42">
          <cell r="B42" t="str">
            <v>Хиславичский ЕДДС</v>
          </cell>
          <cell r="C42">
            <v>6010</v>
          </cell>
          <cell r="D42">
            <v>182</v>
          </cell>
        </row>
        <row r="43">
          <cell r="B43" t="str">
            <v>Х.-Жирковский ДДС-01</v>
          </cell>
          <cell r="C43">
            <v>88</v>
          </cell>
          <cell r="D43">
            <v>0</v>
          </cell>
        </row>
        <row r="44">
          <cell r="B44" t="str">
            <v>Х.-Жирковский ЕДДС</v>
          </cell>
          <cell r="C44">
            <v>119</v>
          </cell>
          <cell r="D44">
            <v>545</v>
          </cell>
        </row>
        <row r="45">
          <cell r="B45" t="str">
            <v>Шумячский ДДС-01</v>
          </cell>
          <cell r="C45">
            <v>19</v>
          </cell>
          <cell r="D45">
            <v>106</v>
          </cell>
        </row>
        <row r="46">
          <cell r="B46" t="str">
            <v>Шумячский ЕДДС</v>
          </cell>
          <cell r="C46">
            <v>256</v>
          </cell>
          <cell r="D46">
            <v>385</v>
          </cell>
        </row>
        <row r="47">
          <cell r="B47" t="str">
            <v>Ярцевский ДДС-01</v>
          </cell>
          <cell r="C47">
            <v>72</v>
          </cell>
          <cell r="D47">
            <v>46</v>
          </cell>
        </row>
        <row r="48">
          <cell r="B48" t="str">
            <v>Ярцевский ЕДДС</v>
          </cell>
          <cell r="C48">
            <v>61</v>
          </cell>
          <cell r="D48">
            <v>128</v>
          </cell>
        </row>
        <row r="49">
          <cell r="B49" t="str">
            <v>ЦУКС</v>
          </cell>
          <cell r="C49">
            <v>86</v>
          </cell>
          <cell r="D49">
            <v>784</v>
          </cell>
        </row>
        <row r="50">
          <cell r="B50" t="str">
            <v>Смоленский район ЕДДС</v>
          </cell>
          <cell r="C50">
            <v>4000</v>
          </cell>
          <cell r="D50">
            <v>518</v>
          </cell>
        </row>
        <row r="51">
          <cell r="B51" t="str">
            <v>ЦОВ Тверь</v>
          </cell>
          <cell r="C51">
            <v>5</v>
          </cell>
          <cell r="D51">
            <v>189</v>
          </cell>
        </row>
        <row r="52">
          <cell r="B52" t="str">
            <v>ЦОВ Брянск</v>
          </cell>
          <cell r="C52">
            <v>20</v>
          </cell>
          <cell r="D52">
            <v>1116</v>
          </cell>
        </row>
        <row r="53">
          <cell r="B53" t="str">
            <v>ДДС-03 Десногорск</v>
          </cell>
          <cell r="C53">
            <v>83</v>
          </cell>
          <cell r="D53">
            <v>171</v>
          </cell>
        </row>
        <row r="54">
          <cell r="B54" t="str">
            <v>CОДЧ</v>
          </cell>
          <cell r="C54">
            <v>1</v>
          </cell>
          <cell r="D54">
            <v>58</v>
          </cell>
        </row>
        <row r="55">
          <cell r="B55" t="str">
            <v>Руна Смоленск</v>
          </cell>
          <cell r="C55">
            <v>10</v>
          </cell>
          <cell r="D55">
            <v>2847</v>
          </cell>
        </row>
        <row r="56">
          <cell r="B56">
            <v>59</v>
          </cell>
          <cell r="C56">
            <v>149</v>
          </cell>
          <cell r="D56">
            <v>274</v>
          </cell>
        </row>
        <row r="57">
          <cell r="B57">
            <v>39</v>
          </cell>
          <cell r="C57">
            <v>77</v>
          </cell>
          <cell r="D57">
            <v>4504</v>
          </cell>
        </row>
        <row r="58">
          <cell r="B58">
            <v>65</v>
          </cell>
          <cell r="C58">
            <v>483</v>
          </cell>
          <cell r="D58">
            <v>22026</v>
          </cell>
        </row>
        <row r="59">
          <cell r="B59">
            <v>37</v>
          </cell>
          <cell r="C59">
            <v>415</v>
          </cell>
          <cell r="D59">
            <v>2084</v>
          </cell>
        </row>
        <row r="60">
          <cell r="B60">
            <v>1971</v>
          </cell>
          <cell r="C60">
            <v>242</v>
          </cell>
          <cell r="D60">
            <v>1356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363</v>
          </cell>
        </row>
        <row r="14">
          <cell r="E14" t="str">
            <v>42</v>
          </cell>
        </row>
        <row r="17">
          <cell r="E17" t="str">
            <v>20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46</v>
          </cell>
        </row>
        <row r="14">
          <cell r="D14" t="str">
            <v>0</v>
          </cell>
        </row>
        <row r="16">
          <cell r="D16" t="str">
            <v>366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1294</v>
          </cell>
        </row>
        <row r="14">
          <cell r="E14" t="str">
            <v>97</v>
          </cell>
        </row>
        <row r="17">
          <cell r="E17" t="str">
            <v>64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116</v>
          </cell>
        </row>
        <row r="14">
          <cell r="D14" t="str">
            <v>1</v>
          </cell>
        </row>
        <row r="16">
          <cell r="D16" t="str">
            <v>1286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297</v>
          </cell>
        </row>
        <row r="14">
          <cell r="E14" t="str">
            <v>33</v>
          </cell>
        </row>
        <row r="17">
          <cell r="E17" t="str">
            <v>12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36</v>
          </cell>
        </row>
        <row r="14">
          <cell r="D14" t="str">
            <v>0</v>
          </cell>
        </row>
        <row r="16">
          <cell r="D16" t="str">
            <v>303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943</v>
          </cell>
        </row>
        <row r="14">
          <cell r="E14" t="str">
            <v>219</v>
          </cell>
        </row>
        <row r="17">
          <cell r="E17" t="str">
            <v>34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218</v>
          </cell>
        </row>
        <row r="14">
          <cell r="D14" t="str">
            <v>1</v>
          </cell>
        </row>
        <row r="16">
          <cell r="D16" t="str">
            <v>919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25965</v>
          </cell>
        </row>
        <row r="14">
          <cell r="E14" t="str">
            <v>439</v>
          </cell>
        </row>
        <row r="17">
          <cell r="E17" t="str">
            <v>436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464</v>
          </cell>
        </row>
        <row r="14">
          <cell r="D14" t="str">
            <v>28</v>
          </cell>
        </row>
        <row r="16">
          <cell r="D16" t="str">
            <v>28857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1420</v>
          </cell>
        </row>
        <row r="14">
          <cell r="E14" t="str">
            <v>85</v>
          </cell>
        </row>
        <row r="17">
          <cell r="E17" t="str">
            <v>84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914</v>
          </cell>
        </row>
        <row r="14">
          <cell r="E14" t="str">
            <v>68</v>
          </cell>
        </row>
        <row r="17">
          <cell r="E17" t="str">
            <v>52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77</v>
          </cell>
        </row>
        <row r="14">
          <cell r="D14" t="str">
            <v>1</v>
          </cell>
        </row>
        <row r="16">
          <cell r="D16" t="str">
            <v>908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175</v>
          </cell>
        </row>
        <row r="14">
          <cell r="E14" t="str">
            <v>17</v>
          </cell>
        </row>
        <row r="17">
          <cell r="E17" t="str">
            <v>12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26</v>
          </cell>
        </row>
        <row r="14">
          <cell r="D14" t="str">
            <v>0</v>
          </cell>
        </row>
        <row r="16">
          <cell r="D16" t="str">
            <v>180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74</v>
          </cell>
        </row>
        <row r="14">
          <cell r="E14" t="str">
            <v>16</v>
          </cell>
        </row>
        <row r="17">
          <cell r="E17" t="str">
            <v>2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16</v>
          </cell>
        </row>
        <row r="14">
          <cell r="D14" t="str">
            <v>0</v>
          </cell>
        </row>
        <row r="16">
          <cell r="D16" t="str">
            <v>78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191</v>
          </cell>
        </row>
        <row r="14">
          <cell r="E14" t="str">
            <v>44</v>
          </cell>
        </row>
        <row r="17">
          <cell r="E17" t="str">
            <v>5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42</v>
          </cell>
        </row>
        <row r="14">
          <cell r="D14" t="str">
            <v>0</v>
          </cell>
        </row>
        <row r="16">
          <cell r="D16" t="str">
            <v>185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86</v>
          </cell>
        </row>
        <row r="14">
          <cell r="E14" t="str">
            <v>3</v>
          </cell>
        </row>
        <row r="17">
          <cell r="E17" t="str">
            <v>5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3</v>
          </cell>
        </row>
        <row r="14">
          <cell r="D14" t="str">
            <v>0</v>
          </cell>
        </row>
        <row r="16">
          <cell r="D16" t="str">
            <v>85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115</v>
          </cell>
        </row>
        <row r="14">
          <cell r="D14" t="str">
            <v>4</v>
          </cell>
        </row>
        <row r="16">
          <cell r="D16" t="str">
            <v>1401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155</v>
          </cell>
        </row>
        <row r="14">
          <cell r="E14" t="str">
            <v>9</v>
          </cell>
        </row>
        <row r="17">
          <cell r="E17" t="str">
            <v>5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10</v>
          </cell>
        </row>
        <row r="14">
          <cell r="D14" t="str">
            <v>0</v>
          </cell>
        </row>
        <row r="16">
          <cell r="D16" t="str">
            <v>156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172</v>
          </cell>
        </row>
        <row r="14">
          <cell r="E14" t="str">
            <v>22</v>
          </cell>
        </row>
        <row r="17">
          <cell r="E17" t="str">
            <v>5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22</v>
          </cell>
        </row>
        <row r="14">
          <cell r="D14" t="str">
            <v>0</v>
          </cell>
        </row>
        <row r="16">
          <cell r="D16" t="str">
            <v>175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1001</v>
          </cell>
        </row>
        <row r="14">
          <cell r="E14" t="str">
            <v>86</v>
          </cell>
        </row>
        <row r="17">
          <cell r="E17" t="str">
            <v>47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98</v>
          </cell>
        </row>
        <row r="14">
          <cell r="D14" t="str">
            <v>1</v>
          </cell>
        </row>
        <row r="16">
          <cell r="D16" t="str">
            <v>999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139</v>
          </cell>
        </row>
        <row r="14">
          <cell r="E14" t="str">
            <v>3</v>
          </cell>
        </row>
        <row r="17">
          <cell r="E17" t="str">
            <v>13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9</v>
          </cell>
        </row>
        <row r="14">
          <cell r="D14" t="str">
            <v>0</v>
          </cell>
        </row>
        <row r="16">
          <cell r="D16" t="str">
            <v>137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</row>
        <row r="2">
          <cell r="B2" t="str">
            <v>Велижский ЕДДС</v>
          </cell>
          <cell r="C2">
            <v>442</v>
          </cell>
        </row>
        <row r="3">
          <cell r="B3" t="str">
            <v>Вяземский ЕДДС</v>
          </cell>
          <cell r="C3">
            <v>112</v>
          </cell>
        </row>
        <row r="4">
          <cell r="B4" t="str">
            <v>Гагаринский ЕДДС</v>
          </cell>
          <cell r="C4">
            <v>23</v>
          </cell>
        </row>
        <row r="5">
          <cell r="B5" t="str">
            <v>Глинковский ЕДДС</v>
          </cell>
          <cell r="C5">
            <v>833</v>
          </cell>
        </row>
        <row r="6">
          <cell r="B6" t="str">
            <v>Демидовский ЕДДС</v>
          </cell>
          <cell r="C6">
            <v>33</v>
          </cell>
        </row>
        <row r="7">
          <cell r="B7" t="str">
            <v>Десногорск ЕДДС</v>
          </cell>
          <cell r="C7">
            <v>18</v>
          </cell>
        </row>
        <row r="8">
          <cell r="B8" t="str">
            <v>Дорогобужский ЕДДС</v>
          </cell>
          <cell r="C8">
            <v>150</v>
          </cell>
        </row>
        <row r="9">
          <cell r="B9" t="str">
            <v>Духовщинский ЕДДС</v>
          </cell>
          <cell r="C9">
            <v>145</v>
          </cell>
        </row>
        <row r="10">
          <cell r="B10" t="str">
            <v>ЕДДС</v>
          </cell>
          <cell r="C10">
            <v>29</v>
          </cell>
        </row>
        <row r="11">
          <cell r="B11" t="str">
            <v>Ельнинский ЕДДС</v>
          </cell>
          <cell r="C11">
            <v>101</v>
          </cell>
        </row>
        <row r="12">
          <cell r="B12" t="str">
            <v>Ершичский ЕДДС</v>
          </cell>
          <cell r="C12">
            <v>281</v>
          </cell>
        </row>
        <row r="13">
          <cell r="B13" t="str">
            <v>Кардымовский ЕДДС</v>
          </cell>
          <cell r="C13">
            <v>96</v>
          </cell>
        </row>
        <row r="14">
          <cell r="B14" t="str">
            <v>Краснинский ЕДДС</v>
          </cell>
          <cell r="C14">
            <v>527</v>
          </cell>
        </row>
        <row r="15">
          <cell r="B15" t="str">
            <v>Монастырщинский ЕДДС</v>
          </cell>
          <cell r="C15">
            <v>1427</v>
          </cell>
        </row>
        <row r="16">
          <cell r="B16" t="str">
            <v>Новодугинский ЕДДС</v>
          </cell>
          <cell r="C16">
            <v>130</v>
          </cell>
        </row>
        <row r="17">
          <cell r="B17" t="str">
            <v>Починковский ЕДДС</v>
          </cell>
          <cell r="C17">
            <v>87</v>
          </cell>
        </row>
        <row r="18">
          <cell r="B18" t="str">
            <v>Рославльский ЕДДС</v>
          </cell>
          <cell r="C18">
            <v>184</v>
          </cell>
        </row>
        <row r="19">
          <cell r="B19" t="str">
            <v>Руднянский ЕДДС</v>
          </cell>
          <cell r="C19">
            <v>298</v>
          </cell>
        </row>
        <row r="20">
          <cell r="B20" t="str">
            <v>Сафоновский ЕДДС</v>
          </cell>
          <cell r="C20">
            <v>31</v>
          </cell>
        </row>
        <row r="21">
          <cell r="B21" t="str">
            <v>Смоленский район ЕДДС</v>
          </cell>
          <cell r="C21">
            <v>399</v>
          </cell>
        </row>
        <row r="22">
          <cell r="B22" t="str">
            <v>Сычевский ЕДДС</v>
          </cell>
          <cell r="C22">
            <v>339</v>
          </cell>
        </row>
        <row r="23">
          <cell r="B23" t="str">
            <v>Темкинский ЕДДС</v>
          </cell>
          <cell r="C23">
            <v>18</v>
          </cell>
        </row>
        <row r="24">
          <cell r="B24" t="str">
            <v>Угранский ЕДДС</v>
          </cell>
          <cell r="C24">
            <v>44</v>
          </cell>
        </row>
        <row r="25">
          <cell r="B25" t="str">
            <v>Х.-Жирковский ЕДДС</v>
          </cell>
          <cell r="C25">
            <v>332</v>
          </cell>
        </row>
        <row r="26">
          <cell r="B26" t="str">
            <v>Хиславичский ЕДДС</v>
          </cell>
          <cell r="C26">
            <v>264</v>
          </cell>
        </row>
        <row r="27">
          <cell r="B27" t="str">
            <v>Шумячский ЕДДС</v>
          </cell>
          <cell r="C27">
            <v>238</v>
          </cell>
        </row>
        <row r="28">
          <cell r="B28" t="str">
            <v>Ярцевский ЕДДС</v>
          </cell>
          <cell r="C28">
            <v>32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1124</v>
          </cell>
        </row>
        <row r="14">
          <cell r="E14" t="str">
            <v>42</v>
          </cell>
        </row>
        <row r="17">
          <cell r="E17" t="str">
            <v>72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723</v>
          </cell>
        </row>
        <row r="14">
          <cell r="E14" t="str">
            <v>65</v>
          </cell>
        </row>
        <row r="17">
          <cell r="E17" t="str">
            <v>43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77</v>
          </cell>
        </row>
        <row r="14">
          <cell r="D14" t="str">
            <v>2</v>
          </cell>
        </row>
        <row r="16">
          <cell r="D16" t="str">
            <v>1133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675</v>
          </cell>
        </row>
        <row r="14">
          <cell r="E14" t="str">
            <v>47</v>
          </cell>
        </row>
        <row r="17">
          <cell r="E17" t="str">
            <v>40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69</v>
          </cell>
        </row>
        <row r="14">
          <cell r="D14" t="str">
            <v>3</v>
          </cell>
        </row>
        <row r="16">
          <cell r="D16" t="str">
            <v>682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30</v>
          </cell>
        </row>
        <row r="14">
          <cell r="E14" t="str">
            <v>1</v>
          </cell>
        </row>
        <row r="17">
          <cell r="E17" t="str">
            <v>4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</v>
          </cell>
        </row>
        <row r="14">
          <cell r="D14" t="str">
            <v>0</v>
          </cell>
        </row>
        <row r="16">
          <cell r="D16" t="str">
            <v>31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230</v>
          </cell>
        </row>
        <row r="14">
          <cell r="E14" t="str">
            <v>6</v>
          </cell>
        </row>
        <row r="17">
          <cell r="E17" t="str">
            <v>5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9</v>
          </cell>
        </row>
        <row r="14">
          <cell r="D14" t="str">
            <v>0</v>
          </cell>
        </row>
        <row r="16">
          <cell r="D16" t="str">
            <v>234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240</v>
          </cell>
        </row>
        <row r="14">
          <cell r="E14" t="str">
            <v>8</v>
          </cell>
        </row>
        <row r="17">
          <cell r="E17" t="str">
            <v>9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11</v>
          </cell>
        </row>
        <row r="14">
          <cell r="D14" t="str">
            <v>2</v>
          </cell>
        </row>
        <row r="16">
          <cell r="D16" t="str">
            <v>242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234</v>
          </cell>
        </row>
        <row r="14">
          <cell r="E14" t="str">
            <v>13</v>
          </cell>
        </row>
        <row r="17">
          <cell r="E17" t="str">
            <v>12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78</v>
          </cell>
        </row>
        <row r="14">
          <cell r="D14" t="str">
            <v>4</v>
          </cell>
        </row>
        <row r="16">
          <cell r="D16" t="str">
            <v>734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21</v>
          </cell>
        </row>
        <row r="14">
          <cell r="D14" t="str">
            <v>0</v>
          </cell>
        </row>
        <row r="16">
          <cell r="D16" t="str">
            <v>235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191</v>
          </cell>
        </row>
        <row r="14">
          <cell r="E14" t="str">
            <v>16</v>
          </cell>
        </row>
        <row r="17">
          <cell r="E17" t="str">
            <v>8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17</v>
          </cell>
        </row>
        <row r="14">
          <cell r="D14" t="str">
            <v>0</v>
          </cell>
        </row>
        <row r="16">
          <cell r="D16" t="str">
            <v>192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113</v>
          </cell>
        </row>
        <row r="14">
          <cell r="E14" t="str">
            <v>15</v>
          </cell>
        </row>
        <row r="17">
          <cell r="E17" t="str">
            <v>3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18</v>
          </cell>
        </row>
        <row r="14">
          <cell r="D14" t="str">
            <v>0</v>
          </cell>
        </row>
        <row r="16">
          <cell r="D16" t="str">
            <v>118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76</v>
          </cell>
        </row>
        <row r="14">
          <cell r="E14" t="str">
            <v>3</v>
          </cell>
        </row>
        <row r="17">
          <cell r="E17" t="str">
            <v>2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4</v>
          </cell>
        </row>
        <row r="14">
          <cell r="D14" t="str">
            <v>0</v>
          </cell>
        </row>
        <row r="16">
          <cell r="D16" t="str">
            <v>79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101</v>
          </cell>
        </row>
        <row r="14">
          <cell r="E14" t="str">
            <v>11</v>
          </cell>
        </row>
        <row r="17">
          <cell r="E17" t="str">
            <v>5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14</v>
          </cell>
        </row>
        <row r="14">
          <cell r="D14" t="str">
            <v>0</v>
          </cell>
        </row>
        <row r="16">
          <cell r="D16" t="str">
            <v>104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112</v>
          </cell>
        </row>
        <row r="14">
          <cell r="E14" t="str">
            <v>23</v>
          </cell>
        </row>
        <row r="17">
          <cell r="E17" t="str">
            <v>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29</v>
          </cell>
        </row>
        <row r="14">
          <cell r="E14" t="str">
            <v>3</v>
          </cell>
        </row>
        <row r="17">
          <cell r="E17" t="str">
            <v>2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27</v>
          </cell>
        </row>
        <row r="14">
          <cell r="D14" t="str">
            <v>0</v>
          </cell>
        </row>
        <row r="16">
          <cell r="D16" t="str">
            <v>113</v>
          </cell>
        </row>
      </sheetData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134</v>
          </cell>
        </row>
        <row r="14">
          <cell r="E14" t="str">
            <v>9</v>
          </cell>
        </row>
        <row r="17">
          <cell r="E17" t="str">
            <v>2</v>
          </cell>
        </row>
      </sheetData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10</v>
          </cell>
        </row>
        <row r="14">
          <cell r="D14" t="str">
            <v>0</v>
          </cell>
        </row>
        <row r="16">
          <cell r="D16" t="str">
            <v>133</v>
          </cell>
        </row>
      </sheetData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105</v>
          </cell>
        </row>
        <row r="14">
          <cell r="E14" t="str">
            <v>11</v>
          </cell>
        </row>
        <row r="17">
          <cell r="E17" t="str">
            <v>6</v>
          </cell>
        </row>
      </sheetData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13</v>
          </cell>
        </row>
        <row r="14">
          <cell r="D14" t="str">
            <v>0</v>
          </cell>
        </row>
        <row r="16">
          <cell r="D16" t="str">
            <v>104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277</v>
          </cell>
        </row>
        <row r="14">
          <cell r="E14" t="str">
            <v>23</v>
          </cell>
        </row>
        <row r="17">
          <cell r="E17" t="str">
            <v>9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31</v>
          </cell>
        </row>
        <row r="14">
          <cell r="D14" t="str">
            <v>1</v>
          </cell>
        </row>
        <row r="16">
          <cell r="D16" t="str">
            <v>286</v>
          </cell>
        </row>
      </sheetData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940</v>
          </cell>
        </row>
        <row r="14">
          <cell r="E14" t="str">
            <v>36</v>
          </cell>
        </row>
        <row r="17">
          <cell r="E17" t="str">
            <v>52</v>
          </cell>
        </row>
      </sheetData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55</v>
          </cell>
        </row>
        <row r="14">
          <cell r="D14" t="str">
            <v>3</v>
          </cell>
        </row>
        <row r="16">
          <cell r="D16" t="str">
            <v>947</v>
          </cell>
        </row>
      </sheetData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253</v>
          </cell>
        </row>
        <row r="14">
          <cell r="E14" t="str">
            <v>25</v>
          </cell>
        </row>
        <row r="17">
          <cell r="E17" t="str">
            <v>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4</v>
          </cell>
        </row>
        <row r="14">
          <cell r="D14" t="str">
            <v>0</v>
          </cell>
        </row>
        <row r="16">
          <cell r="D16" t="str">
            <v>29</v>
          </cell>
        </row>
      </sheetData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29</v>
          </cell>
        </row>
        <row r="14">
          <cell r="D14" t="str">
            <v>0</v>
          </cell>
        </row>
        <row r="16">
          <cell r="D16" t="str">
            <v>258</v>
          </cell>
        </row>
      </sheetData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708</v>
          </cell>
        </row>
        <row r="14">
          <cell r="E14" t="str">
            <v>107</v>
          </cell>
        </row>
        <row r="17">
          <cell r="E17" t="str">
            <v>21</v>
          </cell>
        </row>
      </sheetData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123</v>
          </cell>
        </row>
        <row r="14">
          <cell r="D14" t="str">
            <v>1</v>
          </cell>
        </row>
        <row r="16">
          <cell r="D16" t="str">
            <v>712</v>
          </cell>
        </row>
      </sheetData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20307</v>
          </cell>
        </row>
        <row r="14">
          <cell r="E14" t="str">
            <v>227</v>
          </cell>
        </row>
        <row r="17">
          <cell r="E17" t="str">
            <v>318</v>
          </cell>
        </row>
      </sheetData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298</v>
          </cell>
        </row>
        <row r="14">
          <cell r="D14" t="str">
            <v>44</v>
          </cell>
        </row>
        <row r="16">
          <cell r="D16" t="str">
            <v>25669</v>
          </cell>
        </row>
      </sheetData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794</v>
          </cell>
        </row>
        <row r="14">
          <cell r="E14" t="str">
            <v>49</v>
          </cell>
        </row>
        <row r="17">
          <cell r="E17" t="str">
            <v>55</v>
          </cell>
        </row>
      </sheetData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70</v>
          </cell>
        </row>
        <row r="14">
          <cell r="D14" t="str">
            <v>0</v>
          </cell>
        </row>
        <row r="16">
          <cell r="D16" t="str">
            <v>812</v>
          </cell>
        </row>
      </sheetData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146</v>
          </cell>
        </row>
        <row r="14">
          <cell r="E14" t="str">
            <v>13</v>
          </cell>
        </row>
        <row r="17">
          <cell r="E17" t="str">
            <v>10</v>
          </cell>
        </row>
      </sheetData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статистика УКИО.xls"/>
    </sheetNames>
    <sheetDataSet>
      <sheetData sheetId="0">
        <row r="12">
          <cell r="D12" t="str">
            <v>15</v>
          </cell>
        </row>
        <row r="14">
          <cell r="D14" t="str">
            <v>0</v>
          </cell>
        </row>
        <row r="16">
          <cell r="D16" t="str">
            <v>146</v>
          </cell>
        </row>
      </sheetData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 по приему вызовов.xl"/>
    </sheetNames>
    <sheetDataSet>
      <sheetData sheetId="0">
        <row r="7">
          <cell r="E7" t="str">
            <v>61</v>
          </cell>
        </row>
        <row r="14">
          <cell r="E14" t="str">
            <v>6</v>
          </cell>
        </row>
        <row r="17">
          <cell r="E17" t="str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5" zoomScaleNormal="85" workbookViewId="0">
      <selection activeCell="I4" sqref="I4"/>
    </sheetView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26.85546875" customWidth="1"/>
    <col min="257" max="257" width="22" customWidth="1"/>
    <col min="260" max="260" width="22.42578125" customWidth="1"/>
    <col min="261" max="262" width="20.28515625" customWidth="1"/>
    <col min="263" max="263" width="20.5703125" customWidth="1"/>
    <col min="264" max="264" width="19.28515625" customWidth="1"/>
    <col min="513" max="513" width="22" customWidth="1"/>
    <col min="516" max="516" width="22.42578125" customWidth="1"/>
    <col min="517" max="518" width="20.28515625" customWidth="1"/>
    <col min="519" max="519" width="20.5703125" customWidth="1"/>
    <col min="520" max="520" width="19.28515625" customWidth="1"/>
    <col min="769" max="769" width="22" customWidth="1"/>
    <col min="772" max="772" width="22.42578125" customWidth="1"/>
    <col min="773" max="774" width="20.28515625" customWidth="1"/>
    <col min="775" max="775" width="20.5703125" customWidth="1"/>
    <col min="776" max="776" width="19.28515625" customWidth="1"/>
    <col min="1022" max="1024" width="11.5703125" customWidth="1"/>
  </cols>
  <sheetData>
    <row r="1" spans="1:1024" s="7" customFormat="1" ht="15.75" x14ac:dyDescent="0.2">
      <c r="AMH1"/>
      <c r="AMI1"/>
      <c r="AMJ1"/>
    </row>
    <row r="2" spans="1:1024" s="7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  <c r="AMH2"/>
      <c r="AMI2"/>
      <c r="AMJ2"/>
    </row>
    <row r="3" spans="1:1024" s="7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  <c r="AMH3"/>
      <c r="AMI3"/>
      <c r="AMJ3"/>
    </row>
    <row r="4" spans="1:1024" ht="15.75" x14ac:dyDescent="0.25">
      <c r="A4" s="10" t="s">
        <v>10</v>
      </c>
      <c r="B4" s="11" t="str">
        <f>'[1]Статистика по приему вызовов.xl'!$E$7</f>
        <v>167</v>
      </c>
      <c r="C4" s="12" t="str">
        <f>'[2]Общая статистика УКИО.xls'!$D$16</f>
        <v>168</v>
      </c>
      <c r="D4" s="11" t="str">
        <f>'[1]Статистика по приему вызовов.xl'!$E$17</f>
        <v>3</v>
      </c>
      <c r="E4" s="13">
        <f t="shared" ref="E4:E30" si="0">B4-D4-G4</f>
        <v>147</v>
      </c>
      <c r="F4" s="12">
        <f>C4-H4-'[2]Общая статистика УКИО.xls'!$D$14</f>
        <v>151</v>
      </c>
      <c r="G4" s="11" t="str">
        <f>'[1]Статистика по приему вызовов.xl'!$E$14</f>
        <v>17</v>
      </c>
      <c r="H4" s="12" t="str">
        <f>'[2]Общая статистика УКИО.xls'!$D$12</f>
        <v>17</v>
      </c>
      <c r="I4" s="14">
        <f>_xlfn.IFNA(VLOOKUP($A4&amp;" ЕДДС",'[3]1'!$B$2:$E$60,2,0)/86400, "")</f>
        <v>1.119212962962963E-2</v>
      </c>
      <c r="J4" s="14">
        <f>_xlfn.IFNA(VLOOKUP($A4&amp;" ЕДДС",'[3]1'!$B$2:$E$60,3,0)/86400, "")</f>
        <v>1.724537037037037E-3</v>
      </c>
      <c r="K4" s="14">
        <f>_xlfn.IFNA(VLOOKUP($A4&amp;" ЕДДС",'[3]1'!$B$2:$E$60,4,0)/86400, "")</f>
        <v>7.3703703703703702E-2</v>
      </c>
      <c r="L4" s="14" t="str">
        <f>_xlfn.IFNA(VLOOKUP($A4&amp;" ЕДДС",'[3]1'!$B$1:$E$60,1,0),"")</f>
        <v>Велижский ЕДДС</v>
      </c>
    </row>
    <row r="5" spans="1:1024" ht="15.75" x14ac:dyDescent="0.25">
      <c r="A5" s="10" t="s">
        <v>11</v>
      </c>
      <c r="B5" s="11" t="str">
        <f>'[4]Статистика по приему вызовов.xl'!$E$7</f>
        <v>1420</v>
      </c>
      <c r="C5" s="12" t="str">
        <f>'[5]Общая статистика УКИО.xls'!$D$16</f>
        <v>1401</v>
      </c>
      <c r="D5" s="11" t="str">
        <f>'[4]Статистика по приему вызовов.xl'!$E$17</f>
        <v>84</v>
      </c>
      <c r="E5" s="13">
        <f t="shared" si="0"/>
        <v>1251</v>
      </c>
      <c r="F5" s="12">
        <f>C5-H5-'[5]Общая статистика УКИО.xls'!$D$14</f>
        <v>1282</v>
      </c>
      <c r="G5" s="11" t="str">
        <f>'[4]Статистика по приему вызовов.xl'!$E$14</f>
        <v>85</v>
      </c>
      <c r="H5" s="12" t="str">
        <f>'[5]Общая статистика УКИО.xls'!$D$12</f>
        <v>115</v>
      </c>
      <c r="I5" s="14">
        <f>_xlfn.IFNA(VLOOKUP($A5&amp;" ЕДДС",'[3]1'!$B$2:$E$60,2,0)/86400, "")</f>
        <v>1.261574074074074E-3</v>
      </c>
      <c r="J5" s="14">
        <f>_xlfn.IFNA(VLOOKUP($A5&amp;" ЕДДС",'[3]1'!$B$2:$E$60,3,0)/86400, "")</f>
        <v>5.5902777777777773E-3</v>
      </c>
      <c r="K5" s="14">
        <f>_xlfn.IFNA(VLOOKUP($A5&amp;" ЕДДС",'[3]1'!$B$2:$E$60,4,0)/86400, "")</f>
        <v>0.15030092592592592</v>
      </c>
      <c r="L5" s="14" t="str">
        <f>_xlfn.IFNA(VLOOKUP($A5&amp;" ЕДДС",'[3]1'!$B$1:$E$60,1,0),"")</f>
        <v>Вяземский ЕДДС</v>
      </c>
    </row>
    <row r="6" spans="1:1024" ht="15.75" x14ac:dyDescent="0.25">
      <c r="A6" s="10" t="s">
        <v>12</v>
      </c>
      <c r="B6" s="11" t="str">
        <f>'[6]Статистика по приему вызовов.xl'!$E$7</f>
        <v>723</v>
      </c>
      <c r="C6" s="12" t="str">
        <f>'[7]Общая статистика УКИО.xls'!$D$16</f>
        <v>734</v>
      </c>
      <c r="D6" s="11" t="str">
        <f>'[6]Статистика по приему вызовов.xl'!$E$17</f>
        <v>43</v>
      </c>
      <c r="E6" s="13">
        <f t="shared" si="0"/>
        <v>615</v>
      </c>
      <c r="F6" s="12">
        <f>C6-H6-'[7]Общая статистика УКИО.xls'!$D$14</f>
        <v>652</v>
      </c>
      <c r="G6" s="11" t="str">
        <f>'[6]Статистика по приему вызовов.xl'!$E$14</f>
        <v>65</v>
      </c>
      <c r="H6" s="12" t="str">
        <f>'[7]Общая статистика УКИО.xls'!$D$12</f>
        <v>78</v>
      </c>
      <c r="I6" s="14">
        <f>_xlfn.IFNA(VLOOKUP($A6&amp;" ЕДДС",'[3]1'!$B$2:$E$60,2,0)/86400, "")</f>
        <v>2.4305555555555555E-4</v>
      </c>
      <c r="J6" s="14">
        <f>_xlfn.IFNA(VLOOKUP($A6&amp;" ЕДДС",'[3]1'!$B$2:$E$60,3,0)/86400, "")</f>
        <v>2.8009259259259259E-3</v>
      </c>
      <c r="K6" s="14">
        <f>_xlfn.IFNA(VLOOKUP($A6&amp;" ЕДДС",'[3]1'!$B$2:$E$60,4,0)/86400, "")</f>
        <v>6.7974537037037042E-2</v>
      </c>
      <c r="L6" s="14" t="str">
        <f>_xlfn.IFNA(VLOOKUP($A6&amp;" ЕДДС",'[3]1'!$B$1:$E$60,1,0),"")</f>
        <v>Гагаринский ЕДДС</v>
      </c>
    </row>
    <row r="7" spans="1:1024" ht="15.75" x14ac:dyDescent="0.25">
      <c r="A7" s="10" t="s">
        <v>13</v>
      </c>
      <c r="B7" s="11" t="str">
        <f>'[8]Статистика по приему вызовов.xl'!$E$7</f>
        <v>29</v>
      </c>
      <c r="C7" s="12" t="str">
        <f>'[9]Общая статистика УКИО.xls'!$D$16</f>
        <v>29</v>
      </c>
      <c r="D7" s="11" t="str">
        <f>'[8]Статистика по приему вызовов.xl'!$E$17</f>
        <v>2</v>
      </c>
      <c r="E7" s="13">
        <f t="shared" si="0"/>
        <v>24</v>
      </c>
      <c r="F7" s="12">
        <f>C7-H7-'[9]Общая статистика УКИО.xls'!$D$14</f>
        <v>25</v>
      </c>
      <c r="G7" s="11" t="str">
        <f>'[8]Статистика по приему вызовов.xl'!$E$14</f>
        <v>3</v>
      </c>
      <c r="H7" s="12" t="str">
        <f>'[9]Общая статистика УКИО.xls'!$D$12</f>
        <v>4</v>
      </c>
      <c r="I7" s="14">
        <f>_xlfn.IFNA(VLOOKUP($A7&amp;" ЕДДС",'[3]1'!$B$2:$E$60,2,0)/86400, "")</f>
        <v>6.0879629629629626E-3</v>
      </c>
      <c r="J7" s="14">
        <f>_xlfn.IFNA(VLOOKUP($A7&amp;" ЕДДС",'[3]1'!$B$2:$E$60,3,0)/86400, "")</f>
        <v>1.3541666666666667E-3</v>
      </c>
      <c r="K7" s="14">
        <f>_xlfn.IFNA(VLOOKUP($A7&amp;" ЕДДС",'[3]1'!$B$2:$E$60,4,0)/86400, "")</f>
        <v>3.1712962962962962E-3</v>
      </c>
      <c r="L7" s="14" t="str">
        <f>_xlfn.IFNA(VLOOKUP($A7&amp;" ЕДДС",'[3]1'!$B$1:$E$60,1,0),"")</f>
        <v>Глинковский ЕДДС</v>
      </c>
    </row>
    <row r="8" spans="1:1024" ht="15.75" x14ac:dyDescent="0.25">
      <c r="A8" s="10" t="s">
        <v>14</v>
      </c>
      <c r="B8" s="11" t="str">
        <f>'[10]Статистика по приему вызовов.xl'!$E$7</f>
        <v>210</v>
      </c>
      <c r="C8" s="12" t="str">
        <f>'[11]Общая статистика УКИО.xls'!$D$16</f>
        <v>210</v>
      </c>
      <c r="D8" s="11" t="str">
        <f>'[10]Статистика по приему вызовов.xl'!$E$17</f>
        <v>6</v>
      </c>
      <c r="E8" s="13">
        <f t="shared" si="0"/>
        <v>186</v>
      </c>
      <c r="F8" s="12">
        <f>C8-H8-'[11]Общая статистика УКИО.xls'!$D$14</f>
        <v>192</v>
      </c>
      <c r="G8" s="11" t="str">
        <f>'[10]Статистика по приему вызовов.xl'!$E$14</f>
        <v>18</v>
      </c>
      <c r="H8" s="12" t="str">
        <f>'[11]Общая статистика УКИО.xls'!$D$12</f>
        <v>18</v>
      </c>
      <c r="I8" s="14">
        <f>_xlfn.IFNA(VLOOKUP($A8&amp;" ЕДДС",'[3]1'!$B$2:$E$60,2,0)/86400, "")</f>
        <v>1.6319444444444445E-3</v>
      </c>
      <c r="J8" s="14">
        <f>_xlfn.IFNA(VLOOKUP($A8&amp;" ЕДДС",'[3]1'!$B$2:$E$60,3,0)/86400, "")</f>
        <v>2.5810185185185185E-3</v>
      </c>
      <c r="K8" s="14">
        <f>_xlfn.IFNA(VLOOKUP($A8&amp;" ЕДДС",'[3]1'!$B$2:$E$60,4,0)/86400, "")</f>
        <v>0.25493055555555555</v>
      </c>
      <c r="L8" s="14" t="str">
        <f>_xlfn.IFNA(VLOOKUP($A8&amp;" ЕДДС",'[3]1'!$B$1:$E$60,1,0),"")</f>
        <v>Демидовский ЕДДС</v>
      </c>
    </row>
    <row r="9" spans="1:1024" ht="15.75" x14ac:dyDescent="0.25">
      <c r="A9" s="10" t="s">
        <v>15</v>
      </c>
      <c r="B9" s="11" t="str">
        <f>'[12]Статистика по приему вызовов.xl'!$E$7</f>
        <v>277</v>
      </c>
      <c r="C9" s="12" t="str">
        <f>'[13]Общая статистика УКИО.xls'!$D$16</f>
        <v>289</v>
      </c>
      <c r="D9" s="11" t="str">
        <f>'[12]Статистика по приему вызовов.xl'!$E$17</f>
        <v>11</v>
      </c>
      <c r="E9" s="13">
        <f t="shared" si="0"/>
        <v>261</v>
      </c>
      <c r="F9" s="12">
        <f>C9-H9-'[13]Общая статистика УКИО.xls'!$D$14</f>
        <v>275</v>
      </c>
      <c r="G9" s="11" t="str">
        <f>'[12]Статистика по приему вызовов.xl'!$E$14</f>
        <v>5</v>
      </c>
      <c r="H9" s="12" t="str">
        <f>'[13]Общая статистика УКИО.xls'!$D$12</f>
        <v>14</v>
      </c>
      <c r="I9" s="14">
        <f>_xlfn.IFNA(VLOOKUP($A9&amp;" ЕДДС",'[3]1'!$B$2:$E$60,2,0)/86400, "")</f>
        <v>7.0601851851851847E-4</v>
      </c>
      <c r="J9" s="14">
        <f>_xlfn.IFNA(VLOOKUP($A9&amp;" ЕДДС",'[3]1'!$B$2:$E$60,3,0)/86400, "")</f>
        <v>1.0439814814814815E-2</v>
      </c>
      <c r="K9" s="14">
        <f>_xlfn.IFNA(VLOOKUP($A9&amp;" ЕДДС",'[3]1'!$B$2:$E$60,4,0)/86400, "")</f>
        <v>1.5694444444444445E-2</v>
      </c>
      <c r="L9" s="14" t="str">
        <f>_xlfn.IFNA(VLOOKUP($A9&amp;" ЕДДС",'[3]1'!$B$1:$E$60,1,0),"")</f>
        <v>Десногорск ЕДДС</v>
      </c>
    </row>
    <row r="10" spans="1:1024" ht="15.75" x14ac:dyDescent="0.25">
      <c r="A10" s="10" t="s">
        <v>16</v>
      </c>
      <c r="B10" s="11" t="str">
        <f>'[14]Статистика по приему вызовов.xl'!$E$7</f>
        <v>351</v>
      </c>
      <c r="C10" s="12" t="str">
        <f>'[15]Общая статистика УКИО.xls'!$D$16</f>
        <v>358</v>
      </c>
      <c r="D10" s="11" t="str">
        <f>'[14]Статистика по приему вызовов.xl'!$E$17</f>
        <v>18</v>
      </c>
      <c r="E10" s="13">
        <f t="shared" si="0"/>
        <v>288</v>
      </c>
      <c r="F10" s="12">
        <f>C10-H10-'[15]Общая статистика УКИО.xls'!$D$14</f>
        <v>309</v>
      </c>
      <c r="G10" s="11" t="str">
        <f>'[14]Статистика по приему вызовов.xl'!$E$14</f>
        <v>45</v>
      </c>
      <c r="H10" s="12" t="str">
        <f>'[15]Общая статистика УКИО.xls'!$D$12</f>
        <v>49</v>
      </c>
      <c r="I10" s="14">
        <f>_xlfn.IFNA(VLOOKUP($A10&amp;" ЕДДС",'[3]1'!$B$2:$E$60,2,0)/86400, "")</f>
        <v>1.2847222222222223E-3</v>
      </c>
      <c r="J10" s="14">
        <f>_xlfn.IFNA(VLOOKUP($A10&amp;" ЕДДС",'[3]1'!$B$2:$E$60,3,0)/86400, "")</f>
        <v>7.291666666666667E-4</v>
      </c>
      <c r="K10" s="14">
        <f>_xlfn.IFNA(VLOOKUP($A10&amp;" ЕДДС",'[3]1'!$B$2:$E$60,4,0)/86400, "")</f>
        <v>0.70633101851851854</v>
      </c>
      <c r="L10" s="14" t="str">
        <f>_xlfn.IFNA(VLOOKUP($A10&amp;" ЕДДС",'[3]1'!$B$1:$E$60,1,0),"")</f>
        <v>Дорогобужский ЕДДС</v>
      </c>
    </row>
    <row r="11" spans="1:1024" ht="15.75" x14ac:dyDescent="0.25">
      <c r="A11" s="10" t="s">
        <v>17</v>
      </c>
      <c r="B11" s="11" t="str">
        <f>'[16]Статистика по приему вызовов.xl'!$E$7</f>
        <v>195</v>
      </c>
      <c r="C11" s="12" t="str">
        <f>'[17]Общая статистика УКИО.xls'!$D$16</f>
        <v>199</v>
      </c>
      <c r="D11" s="11" t="str">
        <f>'[16]Статистика по приему вызовов.xl'!$E$17</f>
        <v>18</v>
      </c>
      <c r="E11" s="13">
        <f t="shared" si="0"/>
        <v>167</v>
      </c>
      <c r="F11" s="12">
        <f>C11-H11-'[17]Общая статистика УКИО.xls'!$D$14</f>
        <v>185</v>
      </c>
      <c r="G11" s="11" t="str">
        <f>'[16]Статистика по приему вызовов.xl'!$E$14</f>
        <v>10</v>
      </c>
      <c r="H11" s="12" t="str">
        <f>'[17]Общая статистика УКИО.xls'!$D$12</f>
        <v>14</v>
      </c>
      <c r="I11" s="14">
        <f>_xlfn.IFNA(VLOOKUP($A11&amp;" ЕДДС",'[3]1'!$B$2:$E$60,2,0)/86400, "")</f>
        <v>4.9768518518518521E-4</v>
      </c>
      <c r="J11" s="14">
        <f>_xlfn.IFNA(VLOOKUP($A11&amp;" ЕДДС",'[3]1'!$B$2:$E$60,3,0)/86400, "")</f>
        <v>3.8425925925925928E-3</v>
      </c>
      <c r="K11" s="14">
        <f>_xlfn.IFNA(VLOOKUP($A11&amp;" ЕДДС",'[3]1'!$B$2:$E$60,4,0)/86400, "")</f>
        <v>7.8148148148148147E-2</v>
      </c>
      <c r="L11" s="14" t="str">
        <f>_xlfn.IFNA(VLOOKUP($A11&amp;" ЕДДС",'[3]1'!$B$1:$E$60,1,0),"")</f>
        <v>Духовщинский ЕДДС</v>
      </c>
    </row>
    <row r="12" spans="1:1024" ht="15.75" x14ac:dyDescent="0.25">
      <c r="A12" s="10" t="s">
        <v>18</v>
      </c>
      <c r="B12" s="11" t="str">
        <f>'[18]Статистика по приему вызовов.xl'!$E$7</f>
        <v>154</v>
      </c>
      <c r="C12" s="12" t="str">
        <f>'[19]Общая статистика УКИО.xls'!$D$16</f>
        <v>159</v>
      </c>
      <c r="D12" s="11" t="str">
        <f>'[18]Статистика по приему вызовов.xl'!$E$17</f>
        <v>8</v>
      </c>
      <c r="E12" s="13">
        <f t="shared" si="0"/>
        <v>121</v>
      </c>
      <c r="F12" s="12">
        <f>C12-H12-'[19]Общая статистика УКИО.xls'!$D$14</f>
        <v>133</v>
      </c>
      <c r="G12" s="11" t="str">
        <f>'[18]Статистика по приему вызовов.xl'!$E$14</f>
        <v>25</v>
      </c>
      <c r="H12" s="12" t="str">
        <f>'[19]Общая статистика УКИО.xls'!$D$12</f>
        <v>26</v>
      </c>
      <c r="I12" s="14">
        <f>_xlfn.IFNA(VLOOKUP($A12&amp;" ЕДДС",'[3]1'!$B$2:$E$60,2,0)/86400, "")</f>
        <v>1.1805555555555556E-3</v>
      </c>
      <c r="J12" s="14">
        <f>_xlfn.IFNA(VLOOKUP($A12&amp;" ЕДДС",'[3]1'!$B$2:$E$60,3,0)/86400, "")</f>
        <v>2.4537037037037036E-3</v>
      </c>
      <c r="K12" s="14">
        <f>_xlfn.IFNA(VLOOKUP($A12&amp;" ЕДДС",'[3]1'!$B$2:$E$60,4,0)/86400, "")</f>
        <v>8.0972222222222223E-2</v>
      </c>
      <c r="L12" s="14" t="str">
        <f>_xlfn.IFNA(VLOOKUP($A12&amp;" ЕДДС",'[3]1'!$B$1:$E$60,1,0),"")</f>
        <v>Ельнинский ЕДДС</v>
      </c>
    </row>
    <row r="13" spans="1:1024" ht="15.75" x14ac:dyDescent="0.25">
      <c r="A13" s="10" t="s">
        <v>19</v>
      </c>
      <c r="B13" s="11" t="str">
        <f>'[20]Статистика по приему вызовов.xl'!$E$7</f>
        <v>162</v>
      </c>
      <c r="C13" s="12" t="str">
        <f>'[21]Общая статистика УКИО.xls'!$D$16</f>
        <v>162</v>
      </c>
      <c r="D13" s="11" t="str">
        <f>'[20]Статистика по приему вызовов.xl'!$E$17</f>
        <v>7</v>
      </c>
      <c r="E13" s="13">
        <f t="shared" si="0"/>
        <v>154</v>
      </c>
      <c r="F13" s="12">
        <f>C13-H13-'[21]Общая статистика УКИО.xls'!$D$14</f>
        <v>161</v>
      </c>
      <c r="G13" s="11" t="str">
        <f>'[20]Статистика по приему вызовов.xl'!$E$14</f>
        <v>1</v>
      </c>
      <c r="H13" s="12" t="str">
        <f>'[21]Общая статистика УКИО.xls'!$D$12</f>
        <v>1</v>
      </c>
      <c r="I13" s="14">
        <f>_xlfn.IFNA(VLOOKUP($A13&amp;" ЕДДС",'[3]1'!$B$2:$E$60,2,0)/86400, "")</f>
        <v>8.2060185185185187E-3</v>
      </c>
      <c r="J13" s="14">
        <f>_xlfn.IFNA(VLOOKUP($A13&amp;" ЕДДС",'[3]1'!$B$2:$E$60,3,0)/86400, "")</f>
        <v>7.2222222222222219E-3</v>
      </c>
      <c r="K13" s="14">
        <f>_xlfn.IFNA(VLOOKUP($A13&amp;" ЕДДС",'[3]1'!$B$2:$E$60,4,0)/86400, "")</f>
        <v>0.14853009259259259</v>
      </c>
      <c r="L13" s="14" t="str">
        <f>_xlfn.IFNA(VLOOKUP($A13&amp;" ЕДДС",'[3]1'!$B$1:$E$60,1,0),"")</f>
        <v>Ершичский ЕДДС</v>
      </c>
    </row>
    <row r="14" spans="1:1024" ht="15.75" x14ac:dyDescent="0.25">
      <c r="A14" s="10" t="s">
        <v>20</v>
      </c>
      <c r="B14" s="11" t="str">
        <f>'[22]Статистика по приему вызовов.xl'!$E$7</f>
        <v>111</v>
      </c>
      <c r="C14" s="12" t="str">
        <f>'[23]Общая статистика УКИО.xls'!$D$16</f>
        <v>118</v>
      </c>
      <c r="D14" s="11" t="str">
        <f>'[22]Статистика по приему вызовов.xl'!$E$17</f>
        <v>6</v>
      </c>
      <c r="E14" s="13">
        <f t="shared" si="0"/>
        <v>92</v>
      </c>
      <c r="F14" s="12">
        <f>C14-H14-'[23]Общая статистика УКИО.xls'!$D$14</f>
        <v>103</v>
      </c>
      <c r="G14" s="11" t="str">
        <f>'[22]Статистика по приему вызовов.xl'!$E$14</f>
        <v>13</v>
      </c>
      <c r="H14" s="12" t="str">
        <f>'[23]Общая статистика УКИО.xls'!$D$12</f>
        <v>15</v>
      </c>
      <c r="I14" s="14">
        <f>_xlfn.IFNA(VLOOKUP($A14&amp;" ЕДДС",'[3]1'!$B$2:$E$60,2,0)/86400, "")</f>
        <v>2.5578703703703705E-3</v>
      </c>
      <c r="J14" s="14">
        <f>_xlfn.IFNA(VLOOKUP($A14&amp;" ЕДДС",'[3]1'!$B$2:$E$60,3,0)/86400, "")</f>
        <v>2.8009259259259259E-3</v>
      </c>
      <c r="K14" s="14">
        <f>_xlfn.IFNA(VLOOKUP($A14&amp;" ЕДДС",'[3]1'!$B$2:$E$60,4,0)/86400, "")</f>
        <v>0.10932870370370371</v>
      </c>
      <c r="L14" s="14" t="str">
        <f>_xlfn.IFNA(VLOOKUP($A14&amp;" ЕДДС",'[3]1'!$B$1:$E$60,1,0),"")</f>
        <v>Кардымовский ЕДДС</v>
      </c>
    </row>
    <row r="15" spans="1:1024" ht="15.75" x14ac:dyDescent="0.25">
      <c r="A15" s="10" t="s">
        <v>21</v>
      </c>
      <c r="B15" s="11" t="str">
        <f>'[24]Статистика по приему вызовов.xl'!$E$7</f>
        <v>179</v>
      </c>
      <c r="C15" s="12" t="str">
        <f>'[25]Общая статистика УКИО.xls'!$D$16</f>
        <v>181</v>
      </c>
      <c r="D15" s="11" t="str">
        <f>'[24]Статистика по приему вызовов.xl'!$E$17</f>
        <v>5</v>
      </c>
      <c r="E15" s="13">
        <f t="shared" si="0"/>
        <v>136</v>
      </c>
      <c r="F15" s="12">
        <f>C15-H15-'[25]Общая статистика УКИО.xls'!$D$14</f>
        <v>140</v>
      </c>
      <c r="G15" s="11" t="str">
        <f>'[24]Статистика по приему вызовов.xl'!$E$14</f>
        <v>38</v>
      </c>
      <c r="H15" s="12" t="str">
        <f>'[25]Общая статистика УКИО.xls'!$D$12</f>
        <v>40</v>
      </c>
      <c r="I15" s="14">
        <f>_xlfn.IFNA(VLOOKUP($A15&amp;" ЕДДС",'[3]1'!$B$2:$E$60,2,0)/86400, "")</f>
        <v>6.9560185185185185E-3</v>
      </c>
      <c r="J15" s="14">
        <f>_xlfn.IFNA(VLOOKUP($A15&amp;" ЕДДС",'[3]1'!$B$2:$E$60,3,0)/86400, "")</f>
        <v>7.6736111111111111E-3</v>
      </c>
      <c r="K15" s="14">
        <f>_xlfn.IFNA(VLOOKUP($A15&amp;" ЕДДС",'[3]1'!$B$2:$E$60,4,0)/86400, "")</f>
        <v>0.11270833333333333</v>
      </c>
      <c r="L15" s="14" t="str">
        <f>_xlfn.IFNA(VLOOKUP($A15&amp;" ЕДДС",'[3]1'!$B$1:$E$60,1,0),"")</f>
        <v>Краснинский ЕДДС</v>
      </c>
    </row>
    <row r="16" spans="1:1024" ht="15.75" x14ac:dyDescent="0.25">
      <c r="A16" s="10" t="s">
        <v>22</v>
      </c>
      <c r="B16" s="11" t="str">
        <f>'[26]Статистика по приему вызовов.xl'!$E$7</f>
        <v>116</v>
      </c>
      <c r="C16" s="12" t="str">
        <f>'[27]Общая статистика УКИО.xls'!$D$16</f>
        <v>112</v>
      </c>
      <c r="D16" s="11" t="str">
        <f>'[26]Статистика по приему вызовов.xl'!$E$17</f>
        <v>6</v>
      </c>
      <c r="E16" s="13">
        <f t="shared" si="0"/>
        <v>106</v>
      </c>
      <c r="F16" s="12">
        <f>C16-H16-'[27]Общая статистика УКИО.xls'!$D$14</f>
        <v>108</v>
      </c>
      <c r="G16" s="11" t="str">
        <f>'[26]Статистика по приему вызовов.xl'!$E$14</f>
        <v>4</v>
      </c>
      <c r="H16" s="12" t="str">
        <f>'[27]Общая статистика УКИО.xls'!$D$12</f>
        <v>4</v>
      </c>
      <c r="I16" s="14">
        <f>_xlfn.IFNA(VLOOKUP($A16&amp;" ЕДДС",'[3]1'!$B$2:$E$60,2,0)/86400, "")</f>
        <v>8.9699074074074073E-3</v>
      </c>
      <c r="J16" s="14">
        <f>_xlfn.IFNA(VLOOKUP($A16&amp;" ЕДДС",'[3]1'!$B$2:$E$60,3,0)/86400, "")</f>
        <v>5.7291666666666663E-3</v>
      </c>
      <c r="K16" s="14">
        <f>_xlfn.IFNA(VLOOKUP($A16&amp;" ЕДДС",'[3]1'!$B$2:$E$60,4,0)/86400, "")</f>
        <v>3.8067129629629631E-2</v>
      </c>
      <c r="L16" s="14" t="str">
        <f>_xlfn.IFNA(VLOOKUP($A16&amp;" ЕДДС",'[3]1'!$B$1:$E$60,1,0),"")</f>
        <v>Монастырщинский ЕДДС</v>
      </c>
    </row>
    <row r="17" spans="1:1024" ht="15.75" x14ac:dyDescent="0.25">
      <c r="A17" s="10" t="s">
        <v>23</v>
      </c>
      <c r="B17" s="11" t="str">
        <f>'[28]Статистика по приему вызовов.xl'!$E$7</f>
        <v>172</v>
      </c>
      <c r="C17" s="12" t="str">
        <f>'[29]Общая статистика УКИО.xls'!$D$16</f>
        <v>165</v>
      </c>
      <c r="D17" s="11" t="str">
        <f>'[28]Статистика по приему вызовов.xl'!$E$17</f>
        <v>8</v>
      </c>
      <c r="E17" s="13">
        <f t="shared" si="0"/>
        <v>145</v>
      </c>
      <c r="F17" s="12">
        <f>C17-H17-'[29]Общая статистика УКИО.xls'!$D$14</f>
        <v>146</v>
      </c>
      <c r="G17" s="11" t="str">
        <f>'[28]Статистика по приему вызовов.xl'!$E$14</f>
        <v>19</v>
      </c>
      <c r="H17" s="12" t="str">
        <f>'[29]Общая статистика УКИО.xls'!$D$12</f>
        <v>19</v>
      </c>
      <c r="I17" s="14">
        <f>_xlfn.IFNA(VLOOKUP($A17&amp;" ЕДДС",'[3]1'!$B$2:$E$60,2,0)/86400, "")</f>
        <v>6.4814814814814813E-4</v>
      </c>
      <c r="J17" s="14">
        <f>_xlfn.IFNA(VLOOKUP($A17&amp;" ЕДДС",'[3]1'!$B$2:$E$60,3,0)/86400, "")</f>
        <v>3.8078703703703703E-3</v>
      </c>
      <c r="K17" s="14">
        <f>_xlfn.IFNA(VLOOKUP($A17&amp;" ЕДДС",'[3]1'!$B$2:$E$60,4,0)/86400, "")</f>
        <v>0.40100694444444446</v>
      </c>
      <c r="L17" s="14" t="str">
        <f>_xlfn.IFNA(VLOOKUP($A17&amp;" ЕДДС",'[3]1'!$B$1:$E$60,1,0),"")</f>
        <v>Новодугинский ЕДДС</v>
      </c>
    </row>
    <row r="18" spans="1:1024" ht="15.75" x14ac:dyDescent="0.25">
      <c r="A18" s="10" t="s">
        <v>24</v>
      </c>
      <c r="B18" s="11" t="str">
        <f>'[30]Статистика по приему вызовов.xl'!$E$7</f>
        <v>363</v>
      </c>
      <c r="C18" s="12" t="str">
        <f>'[31]Общая статистика УКИО.xls'!$D$16</f>
        <v>366</v>
      </c>
      <c r="D18" s="11" t="str">
        <f>'[30]Статистика по приему вызовов.xl'!$E$17</f>
        <v>20</v>
      </c>
      <c r="E18" s="13">
        <f t="shared" si="0"/>
        <v>301</v>
      </c>
      <c r="F18" s="12">
        <f>C18-H18-'[31]Общая статистика УКИО.xls'!$D$14</f>
        <v>320</v>
      </c>
      <c r="G18" s="11" t="str">
        <f>'[30]Статистика по приему вызовов.xl'!$E$14</f>
        <v>42</v>
      </c>
      <c r="H18" s="12" t="str">
        <f>'[31]Общая статистика УКИО.xls'!$D$12</f>
        <v>46</v>
      </c>
      <c r="I18" s="14">
        <f>_xlfn.IFNA(VLOOKUP($A18&amp;" ЕДДС",'[3]1'!$B$2:$E$60,2,0)/86400, "")</f>
        <v>9.6874999999999999E-3</v>
      </c>
      <c r="J18" s="14">
        <f>_xlfn.IFNA(VLOOKUP($A18&amp;" ЕДДС",'[3]1'!$B$2:$E$60,3,0)/86400, "")</f>
        <v>7.0486111111111114E-3</v>
      </c>
      <c r="K18" s="14">
        <f>_xlfn.IFNA(VLOOKUP($A18&amp;" ЕДДС",'[3]1'!$B$2:$E$60,4,0)/86400, "")</f>
        <v>0.1214699074074074</v>
      </c>
      <c r="L18" s="14" t="str">
        <f>_xlfn.IFNA(VLOOKUP($A18&amp;" ЕДДС",'[3]1'!$B$1:$E$60,1,0),"")</f>
        <v>Починковский ЕДДС</v>
      </c>
    </row>
    <row r="19" spans="1:1024" ht="15.75" x14ac:dyDescent="0.25">
      <c r="A19" s="10" t="s">
        <v>25</v>
      </c>
      <c r="B19" s="11" t="str">
        <f>'[32]Статистика по приему вызовов.xl'!$E$7</f>
        <v>1294</v>
      </c>
      <c r="C19" s="12" t="str">
        <f>'[33]Общая статистика УКИО.xls'!$D$16</f>
        <v>1286</v>
      </c>
      <c r="D19" s="11" t="str">
        <f>'[32]Статистика по приему вызовов.xl'!$E$17</f>
        <v>64</v>
      </c>
      <c r="E19" s="13">
        <f t="shared" si="0"/>
        <v>1133</v>
      </c>
      <c r="F19" s="12">
        <f>C19-H19-'[33]Общая статистика УКИО.xls'!$D$14</f>
        <v>1169</v>
      </c>
      <c r="G19" s="11" t="str">
        <f>'[32]Статистика по приему вызовов.xl'!$E$14</f>
        <v>97</v>
      </c>
      <c r="H19" s="12" t="str">
        <f>'[33]Общая статистика УКИО.xls'!$D$12</f>
        <v>116</v>
      </c>
      <c r="I19" s="14">
        <f>_xlfn.IFNA(VLOOKUP($A19&amp;" ЕДДС",'[3]1'!$B$2:$E$60,2,0)/86400, "")</f>
        <v>2.0138888888888888E-3</v>
      </c>
      <c r="J19" s="14">
        <f>_xlfn.IFNA(VLOOKUP($A19&amp;" ЕДДС",'[3]1'!$B$2:$E$60,3,0)/86400, "")</f>
        <v>4.9421296296296297E-3</v>
      </c>
      <c r="K19" s="14">
        <f>_xlfn.IFNA(VLOOKUP($A19&amp;" ЕДДС",'[3]1'!$B$2:$E$60,4,0)/86400, "")</f>
        <v>0.12142361111111111</v>
      </c>
      <c r="L19" s="14" t="str">
        <f>_xlfn.IFNA(VLOOKUP($A19&amp;" ЕДДС",'[3]1'!$B$1:$E$60,1,0),"")</f>
        <v>Рославльский ЕДДС</v>
      </c>
    </row>
    <row r="20" spans="1:1024" ht="15.75" x14ac:dyDescent="0.25">
      <c r="A20" s="10" t="s">
        <v>26</v>
      </c>
      <c r="B20" s="11" t="str">
        <f>'[34]Статистика по приему вызовов.xl'!$E$7</f>
        <v>297</v>
      </c>
      <c r="C20" s="12" t="str">
        <f>'[35]Общая статистика УКИО.xls'!$D$16</f>
        <v>303</v>
      </c>
      <c r="D20" s="11" t="str">
        <f>'[34]Статистика по приему вызовов.xl'!$E$17</f>
        <v>12</v>
      </c>
      <c r="E20" s="13">
        <f t="shared" si="0"/>
        <v>252</v>
      </c>
      <c r="F20" s="12">
        <f>C20-H20-'[35]Общая статистика УКИО.xls'!$D$14</f>
        <v>267</v>
      </c>
      <c r="G20" s="11" t="str">
        <f>'[34]Статистика по приему вызовов.xl'!$E$14</f>
        <v>33</v>
      </c>
      <c r="H20" s="12" t="str">
        <f>'[35]Общая статистика УКИО.xls'!$D$12</f>
        <v>36</v>
      </c>
      <c r="I20" s="14">
        <f>_xlfn.IFNA(VLOOKUP($A20&amp;" ЕДДС",'[3]1'!$B$2:$E$60,2,0)/86400, "")</f>
        <v>4.7337962962962967E-3</v>
      </c>
      <c r="J20" s="14">
        <f>_xlfn.IFNA(VLOOKUP($A20&amp;" ЕДДС",'[3]1'!$B$2:$E$60,3,0)/86400, "")</f>
        <v>2.4421296296296296E-3</v>
      </c>
      <c r="K20" s="14">
        <f>_xlfn.IFNA(VLOOKUP($A20&amp;" ЕДДС",'[3]1'!$B$2:$E$60,4,0)/86400, "")</f>
        <v>4.0081018518518516E-2</v>
      </c>
      <c r="L20" s="14" t="str">
        <f>_xlfn.IFNA(VLOOKUP($A20&amp;" ЕДДС",'[3]1'!$B$1:$E$60,1,0),"")</f>
        <v>Руднянский ЕДДС</v>
      </c>
    </row>
    <row r="21" spans="1:1024" ht="15.75" x14ac:dyDescent="0.25">
      <c r="A21" s="10" t="s">
        <v>27</v>
      </c>
      <c r="B21" s="11" t="str">
        <f>'[36]Статистика по приему вызовов.xl'!$E$7</f>
        <v>943</v>
      </c>
      <c r="C21" s="12" t="str">
        <f>'[37]Общая статистика УКИО.xls'!$D$16</f>
        <v>919</v>
      </c>
      <c r="D21" s="11" t="str">
        <f>'[36]Статистика по приему вызовов.xl'!$E$17</f>
        <v>34</v>
      </c>
      <c r="E21" s="13">
        <f t="shared" si="0"/>
        <v>690</v>
      </c>
      <c r="F21" s="12">
        <f>C21-H21-'[37]Общая статистика УКИО.xls'!$D$14</f>
        <v>700</v>
      </c>
      <c r="G21" s="11" t="str">
        <f>'[36]Статистика по приему вызовов.xl'!$E$14</f>
        <v>219</v>
      </c>
      <c r="H21" s="12" t="str">
        <f>'[37]Общая статистика УКИО.xls'!$D$12</f>
        <v>218</v>
      </c>
      <c r="I21" s="14">
        <f>_xlfn.IFNA(VLOOKUP($A21&amp;" ЕДДС",'[3]1'!$B$2:$E$60,2,0)/86400, "")</f>
        <v>3.2407407407407406E-4</v>
      </c>
      <c r="J21" s="14">
        <f>_xlfn.IFNA(VLOOKUP($A21&amp;" ЕДДС",'[3]1'!$B$2:$E$60,3,0)/86400, "")</f>
        <v>1.6319444444444445E-3</v>
      </c>
      <c r="K21" s="14">
        <f>_xlfn.IFNA(VLOOKUP($A21&amp;" ЕДДС",'[3]1'!$B$2:$E$60,4,0)/86400, "")</f>
        <v>0.50104166666666672</v>
      </c>
      <c r="L21" s="14" t="str">
        <f>_xlfn.IFNA(VLOOKUP($A21&amp;" ЕДДС",'[3]1'!$B$1:$E$60,1,0),"")</f>
        <v>Сафоновский ЕДДС</v>
      </c>
    </row>
    <row r="22" spans="1:1024" ht="15.75" x14ac:dyDescent="0.25">
      <c r="A22" s="10" t="s">
        <v>28</v>
      </c>
      <c r="B22" s="11" t="str">
        <f>'[38]Статистика по приему вызовов.xl'!$E$7</f>
        <v>25965</v>
      </c>
      <c r="C22" s="12" t="str">
        <f>'[39]Общая статистика УКИО.xls'!$D$16</f>
        <v>28857</v>
      </c>
      <c r="D22" s="11" t="str">
        <f>'[38]Статистика по приему вызовов.xl'!$E$17</f>
        <v>436</v>
      </c>
      <c r="E22" s="13">
        <f t="shared" si="0"/>
        <v>25090</v>
      </c>
      <c r="F22" s="12">
        <f>C22-H22-'[39]Общая статистика УКИО.xls'!$D$14</f>
        <v>28365</v>
      </c>
      <c r="G22" s="11" t="str">
        <f>'[38]Статистика по приему вызовов.xl'!$E$14</f>
        <v>439</v>
      </c>
      <c r="H22" s="12" t="str">
        <f>'[39]Общая статистика УКИО.xls'!$D$12</f>
        <v>464</v>
      </c>
      <c r="I22" s="14">
        <f>_xlfn.IFNA(VLOOKUP("ЕДДС",'[3]1'!$B$2:$E$60,2,0)/86400, "")</f>
        <v>4.2824074074074075E-4</v>
      </c>
      <c r="J22" s="14">
        <f>_xlfn.IFNA(VLOOKUP("ЕДДС",'[3]1'!$B$2:$E$60,3,0)/86400, "")</f>
        <v>6.7129629629629625E-4</v>
      </c>
      <c r="K22" s="14">
        <f>_xlfn.IFNA(VLOOKUP("ЕДДС",'[3]1'!$B$2:$E$60,4,0)/86400, "")</f>
        <v>9.5636574074074068E-2</v>
      </c>
      <c r="L22" s="14" t="str">
        <f>_xlfn.IFNA(VLOOKUP("ЕДДС",'[3]1'!$B$1:$E$60,1,0),"")</f>
        <v>ЕДДС</v>
      </c>
    </row>
    <row r="23" spans="1:1024" ht="15.75" x14ac:dyDescent="0.25">
      <c r="A23" s="10" t="s">
        <v>29</v>
      </c>
      <c r="B23" s="11" t="str">
        <f>'[40]Статистика по приему вызовов.xl'!$E$7</f>
        <v>914</v>
      </c>
      <c r="C23" s="12" t="str">
        <f>'[41]Общая статистика УКИО.xls'!$D$16</f>
        <v>908</v>
      </c>
      <c r="D23" s="11" t="str">
        <f>'[40]Статистика по приему вызовов.xl'!$E$17</f>
        <v>52</v>
      </c>
      <c r="E23" s="13">
        <f t="shared" si="0"/>
        <v>794</v>
      </c>
      <c r="F23" s="12">
        <f>C23-H23-'[41]Общая статистика УКИО.xls'!$D$14</f>
        <v>830</v>
      </c>
      <c r="G23" s="11" t="str">
        <f>'[40]Статистика по приему вызовов.xl'!$E$14</f>
        <v>68</v>
      </c>
      <c r="H23" s="12" t="str">
        <f>'[41]Общая статистика УКИО.xls'!$D$12</f>
        <v>77</v>
      </c>
      <c r="I23" s="14">
        <f>_xlfn.IFNA(VLOOKUP($A23&amp;" ЕДДС",'[3]1'!$B$2:$E$60,2,0)/86400, "")</f>
        <v>4.6296296296296294E-2</v>
      </c>
      <c r="J23" s="14">
        <f>_xlfn.IFNA(VLOOKUP($A23&amp;" ЕДДС",'[3]1'!$B$2:$E$60,3,0)/86400, "")</f>
        <v>5.9953703703703705E-3</v>
      </c>
      <c r="K23" s="14">
        <f>_xlfn.IFNA(VLOOKUP($A23&amp;" ЕДДС",'[3]1'!$B$2:$E$60,4,0)/86400, "")</f>
        <v>0</v>
      </c>
      <c r="L23" s="14" t="str">
        <f>_xlfn.IFNA(VLOOKUP($A23&amp;" ЕДДС",'[3]1'!$B$1:$E$60,1,0),"")</f>
        <v>Смоленский район ЕДДС</v>
      </c>
    </row>
    <row r="24" spans="1:1024" ht="15.75" x14ac:dyDescent="0.25">
      <c r="A24" s="10" t="s">
        <v>30</v>
      </c>
      <c r="B24" s="11" t="str">
        <f>'[42]Статистика по приему вызовов.xl'!$E$7</f>
        <v>175</v>
      </c>
      <c r="C24" s="12" t="str">
        <f>'[43]Общая статистика УКИО.xls'!$D$16</f>
        <v>180</v>
      </c>
      <c r="D24" s="11" t="str">
        <f>'[42]Статистика по приему вызовов.xl'!$E$17</f>
        <v>12</v>
      </c>
      <c r="E24" s="13">
        <f t="shared" si="0"/>
        <v>146</v>
      </c>
      <c r="F24" s="12">
        <f>C24-H24-'[43]Общая статистика УКИО.xls'!$D$14</f>
        <v>154</v>
      </c>
      <c r="G24" s="11" t="str">
        <f>'[42]Статистика по приему вызовов.xl'!$E$14</f>
        <v>17</v>
      </c>
      <c r="H24" s="12" t="str">
        <f>'[43]Общая статистика УКИО.xls'!$D$12</f>
        <v>26</v>
      </c>
      <c r="I24" s="14">
        <f>_xlfn.IFNA(VLOOKUP($A24&amp;" ЕДДС",'[3]1'!$B$2:$E$60,2,0)/86400, "")</f>
        <v>8.564814814814815E-4</v>
      </c>
      <c r="J24" s="14">
        <f>_xlfn.IFNA(VLOOKUP($A24&amp;" ЕДДС",'[3]1'!$B$2:$E$60,3,0)/86400, "")</f>
        <v>2.638888888888889E-3</v>
      </c>
      <c r="K24" s="14">
        <f>_xlfn.IFNA(VLOOKUP($A24&amp;" ЕДДС",'[3]1'!$B$2:$E$60,4,0)/86400, "")</f>
        <v>0.1193287037037037</v>
      </c>
      <c r="L24" s="14" t="str">
        <f>_xlfn.IFNA(VLOOKUP($A24&amp;" ЕДДС",'[3]1'!$B$1:$E$60,1,0),"")</f>
        <v>Сычевский ЕДДС</v>
      </c>
    </row>
    <row r="25" spans="1:1024" ht="15.75" x14ac:dyDescent="0.25">
      <c r="A25" s="10" t="s">
        <v>31</v>
      </c>
      <c r="B25" s="11" t="str">
        <f>'[44]Статистика по приему вызовов.xl'!$E$7</f>
        <v>74</v>
      </c>
      <c r="C25" s="12" t="str">
        <f>'[45]Общая статистика УКИО.xls'!$D$16</f>
        <v>78</v>
      </c>
      <c r="D25" s="11" t="str">
        <f>'[44]Статистика по приему вызовов.xl'!$E$17</f>
        <v>2</v>
      </c>
      <c r="E25" s="13">
        <f t="shared" si="0"/>
        <v>56</v>
      </c>
      <c r="F25" s="12">
        <f>C25-H25-'[45]Общая статистика УКИО.xls'!$D$14</f>
        <v>62</v>
      </c>
      <c r="G25" s="11" t="str">
        <f>'[44]Статистика по приему вызовов.xl'!$E$14</f>
        <v>16</v>
      </c>
      <c r="H25" s="12" t="str">
        <f>'[45]Общая статистика УКИО.xls'!$D$12</f>
        <v>16</v>
      </c>
      <c r="I25" s="14">
        <f>_xlfn.IFNA(VLOOKUP($A25&amp;" ЕДДС",'[3]1'!$B$2:$E$60,2,0)/86400, "")</f>
        <v>9.1435185185185185E-4</v>
      </c>
      <c r="J25" s="14">
        <f>_xlfn.IFNA(VLOOKUP($A25&amp;" ЕДДС",'[3]1'!$B$2:$E$60,3,0)/86400, "")</f>
        <v>3.2291666666666666E-3</v>
      </c>
      <c r="K25" s="14">
        <f>_xlfn.IFNA(VLOOKUP($A25&amp;" ЕДДС",'[3]1'!$B$2:$E$60,4,0)/86400, "")</f>
        <v>0.18953703703703703</v>
      </c>
      <c r="L25" s="14" t="str">
        <f>_xlfn.IFNA(VLOOKUP($A25&amp;" ЕДДС",'[3]1'!$B$1:$E$60,1,0),"")</f>
        <v>Темкинский ЕДДС</v>
      </c>
    </row>
    <row r="26" spans="1:1024" ht="15.75" x14ac:dyDescent="0.25">
      <c r="A26" s="10" t="s">
        <v>32</v>
      </c>
      <c r="B26" s="11" t="str">
        <f>'[46]Статистика по приему вызовов.xl'!$E$7</f>
        <v>191</v>
      </c>
      <c r="C26" s="12" t="str">
        <f>'[47]Общая статистика УКИО.xls'!$D$16</f>
        <v>185</v>
      </c>
      <c r="D26" s="11" t="str">
        <f>'[46]Статистика по приему вызовов.xl'!$E$17</f>
        <v>5</v>
      </c>
      <c r="E26" s="13">
        <f t="shared" si="0"/>
        <v>142</v>
      </c>
      <c r="F26" s="12">
        <f>C26-H26-'[47]Общая статистика УКИО.xls'!$D$14</f>
        <v>143</v>
      </c>
      <c r="G26" s="11" t="str">
        <f>'[46]Статистика по приему вызовов.xl'!$E$14</f>
        <v>44</v>
      </c>
      <c r="H26" s="12" t="str">
        <f>'[47]Общая статистика УКИО.xls'!$D$12</f>
        <v>42</v>
      </c>
      <c r="I26" s="14">
        <f>_xlfn.IFNA(VLOOKUP($A26&amp;" ЕДДС",'[3]1'!$B$2:$E$60,2,0)/86400, "")</f>
        <v>8.2175925925925927E-4</v>
      </c>
      <c r="J26" s="14">
        <f>_xlfn.IFNA(VLOOKUP($A26&amp;" ЕДДС",'[3]1'!$B$2:$E$60,3,0)/86400, "")</f>
        <v>6.134259259259259E-4</v>
      </c>
      <c r="K26" s="14">
        <f>_xlfn.IFNA(VLOOKUP($A26&amp;" ЕДДС",'[3]1'!$B$2:$E$60,4,0)/86400, "")</f>
        <v>0</v>
      </c>
      <c r="L26" s="14" t="str">
        <f>_xlfn.IFNA(VLOOKUP($A26&amp;" ЕДДС",'[3]1'!$B$1:$E$60,1,0),"")</f>
        <v>Угранский ЕДДС</v>
      </c>
    </row>
    <row r="27" spans="1:1024" ht="15.75" x14ac:dyDescent="0.25">
      <c r="A27" s="10" t="s">
        <v>33</v>
      </c>
      <c r="B27" s="11" t="str">
        <f>'[48]Статистика по приему вызовов.xl'!$E$7</f>
        <v>86</v>
      </c>
      <c r="C27" s="12" t="str">
        <f>'[49]Общая статистика УКИО.xls'!$D$16</f>
        <v>85</v>
      </c>
      <c r="D27" s="11" t="str">
        <f>'[48]Статистика по приему вызовов.xl'!$E$17</f>
        <v>5</v>
      </c>
      <c r="E27" s="13">
        <f t="shared" si="0"/>
        <v>78</v>
      </c>
      <c r="F27" s="12">
        <f>C27-H27-'[49]Общая статистика УКИО.xls'!$D$14</f>
        <v>82</v>
      </c>
      <c r="G27" s="11" t="str">
        <f>'[48]Статистика по приему вызовов.xl'!$E$14</f>
        <v>3</v>
      </c>
      <c r="H27" s="12" t="str">
        <f>'[49]Общая статистика УКИО.xls'!$D$12</f>
        <v>3</v>
      </c>
      <c r="I27" s="14">
        <f>_xlfn.IFNA(VLOOKUP($A27&amp;" ЕДДС",'[3]1'!$B$2:$E$60,2,0)/86400, "")</f>
        <v>1.3773148148148147E-3</v>
      </c>
      <c r="J27" s="14">
        <f>_xlfn.IFNA(VLOOKUP($A27&amp;" ЕДДС",'[3]1'!$B$2:$E$60,3,0)/86400, "")</f>
        <v>6.3078703703703708E-3</v>
      </c>
      <c r="K27" s="14">
        <f>_xlfn.IFNA(VLOOKUP($A27&amp;" ЕДДС",'[3]1'!$B$2:$E$60,4,0)/86400, "")</f>
        <v>0</v>
      </c>
      <c r="L27" s="14" t="str">
        <f>_xlfn.IFNA(VLOOKUP($A27&amp;" ЕДДС",'[3]1'!$B$1:$E$60,1,0),"")</f>
        <v>Х.-Жирковский ЕДДС</v>
      </c>
    </row>
    <row r="28" spans="1:1024" ht="15.75" x14ac:dyDescent="0.25">
      <c r="A28" s="10" t="s">
        <v>34</v>
      </c>
      <c r="B28" s="11" t="str">
        <f>'[50]Статистика по приему вызовов.xl'!$E$7</f>
        <v>155</v>
      </c>
      <c r="C28" s="12" t="str">
        <f>'[51]Общая статистика УКИО.xls'!$D$16</f>
        <v>156</v>
      </c>
      <c r="D28" s="11" t="str">
        <f>'[50]Статистика по приему вызовов.xl'!$E$17</f>
        <v>5</v>
      </c>
      <c r="E28" s="13">
        <f t="shared" si="0"/>
        <v>141</v>
      </c>
      <c r="F28" s="12">
        <f>C28-H28-'[51]Общая статистика УКИО.xls'!$D$14</f>
        <v>146</v>
      </c>
      <c r="G28" s="11" t="str">
        <f>'[50]Статистика по приему вызовов.xl'!$E$14</f>
        <v>9</v>
      </c>
      <c r="H28" s="12" t="str">
        <f>'[51]Общая статистика УКИО.xls'!$D$12</f>
        <v>10</v>
      </c>
      <c r="I28" s="14">
        <f>_xlfn.IFNA(VLOOKUP($A28&amp;" ЕДДС",'[3]1'!$B$2:$E$60,2,0)/86400, "")</f>
        <v>6.9560185185185183E-2</v>
      </c>
      <c r="J28" s="14">
        <f>_xlfn.IFNA(VLOOKUP($A28&amp;" ЕДДС",'[3]1'!$B$2:$E$60,3,0)/86400, "")</f>
        <v>2.1064814814814813E-3</v>
      </c>
      <c r="K28" s="14">
        <f>_xlfn.IFNA(VLOOKUP($A28&amp;" ЕДДС",'[3]1'!$B$2:$E$60,4,0)/86400, "")</f>
        <v>0</v>
      </c>
      <c r="L28" s="14" t="str">
        <f>_xlfn.IFNA(VLOOKUP($A28&amp;" ЕДДС",'[3]1'!$B$1:$E$60,1,0),"")</f>
        <v>Хиславичский ЕДДС</v>
      </c>
    </row>
    <row r="29" spans="1:1024" ht="15.75" x14ac:dyDescent="0.25">
      <c r="A29" s="10" t="s">
        <v>35</v>
      </c>
      <c r="B29" s="11" t="str">
        <f>'[52]Статистика по приему вызовов.xl'!$E$7</f>
        <v>172</v>
      </c>
      <c r="C29" s="12" t="str">
        <f>'[53]Общая статистика УКИО.xls'!$D$16</f>
        <v>175</v>
      </c>
      <c r="D29" s="11" t="str">
        <f>'[52]Статистика по приему вызовов.xl'!$E$17</f>
        <v>5</v>
      </c>
      <c r="E29" s="13">
        <f t="shared" si="0"/>
        <v>145</v>
      </c>
      <c r="F29" s="12">
        <f>C29-H29-'[53]Общая статистика УКИО.xls'!$D$14</f>
        <v>153</v>
      </c>
      <c r="G29" s="11" t="str">
        <f>'[52]Статистика по приему вызовов.xl'!$E$14</f>
        <v>22</v>
      </c>
      <c r="H29" s="12" t="str">
        <f>'[53]Общая статистика УКИО.xls'!$D$12</f>
        <v>22</v>
      </c>
      <c r="I29" s="14">
        <f>_xlfn.IFNA(VLOOKUP($A29&amp;" ЕДДС",'[3]1'!$B$2:$E$60,2,0)/86400, "")</f>
        <v>2.9629629629629628E-3</v>
      </c>
      <c r="J29" s="14">
        <f>_xlfn.IFNA(VLOOKUP($A29&amp;" ЕДДС",'[3]1'!$B$2:$E$60,3,0)/86400, "")</f>
        <v>4.4560185185185189E-3</v>
      </c>
      <c r="K29" s="14">
        <f>_xlfn.IFNA(VLOOKUP($A29&amp;" ЕДДС",'[3]1'!$B$2:$E$60,4,0)/86400, "")</f>
        <v>0</v>
      </c>
      <c r="L29" s="14" t="str">
        <f>_xlfn.IFNA(VLOOKUP($A29&amp;" ЕДДС",'[3]1'!$B$1:$E$60,1,0),"")</f>
        <v>Шумячский ЕДДС</v>
      </c>
    </row>
    <row r="30" spans="1:1024" ht="15.75" x14ac:dyDescent="0.25">
      <c r="A30" s="10" t="s">
        <v>36</v>
      </c>
      <c r="B30" s="11" t="str">
        <f>'[54]Статистика по приему вызовов.xl'!$E$7</f>
        <v>1001</v>
      </c>
      <c r="C30" s="12" t="str">
        <f>'[55]Общая статистика УКИО.xls'!$D$16</f>
        <v>999</v>
      </c>
      <c r="D30" s="11" t="str">
        <f>'[54]Статистика по приему вызовов.xl'!$E$17</f>
        <v>47</v>
      </c>
      <c r="E30" s="13">
        <f t="shared" si="0"/>
        <v>868</v>
      </c>
      <c r="F30" s="12">
        <f>C30-H30-'[55]Общая статистика УКИО.xls'!$D$14</f>
        <v>900</v>
      </c>
      <c r="G30" s="11" t="str">
        <f>'[54]Статистика по приему вызовов.xl'!$E$14</f>
        <v>86</v>
      </c>
      <c r="H30" s="12" t="str">
        <f>'[55]Общая статистика УКИО.xls'!$D$12</f>
        <v>98</v>
      </c>
      <c r="I30" s="14">
        <f>_xlfn.IFNA(VLOOKUP($A30&amp;" ЕДДС",'[3]1'!$B$2:$E$60,2,0)/86400, "")</f>
        <v>7.0601851851851847E-4</v>
      </c>
      <c r="J30" s="14">
        <f>_xlfn.IFNA(VLOOKUP($A30&amp;" ЕДДС",'[3]1'!$B$2:$E$60,3,0)/86400, "")</f>
        <v>1.4814814814814814E-3</v>
      </c>
      <c r="K30" s="14">
        <f>_xlfn.IFNA(VLOOKUP($A30&amp;" ЕДДС",'[3]1'!$B$2:$E$60,4,0)/86400, "")</f>
        <v>0</v>
      </c>
      <c r="L30" s="14" t="str">
        <f>_xlfn.IFNA(VLOOKUP($A30&amp;" ЕДДС",'[3]1'!$B$1:$E$60,1,0),"")</f>
        <v>Ярцевский ЕДДС</v>
      </c>
    </row>
    <row r="32" spans="1:1024" s="7" customFormat="1" ht="60.6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  <c r="AMH32"/>
      <c r="AMI32"/>
      <c r="AMJ3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3" priority="2" operator="equal">
      <formula>0</formula>
    </cfRule>
    <cfRule type="cellIs" dxfId="32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zoomScale="85" zoomScaleNormal="85" workbookViewId="0">
      <selection activeCell="N9" sqref="N9"/>
    </sheetView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16.7109375" customWidth="1"/>
    <col min="260" max="260" width="22" customWidth="1"/>
    <col min="263" max="263" width="22.42578125" customWidth="1"/>
    <col min="264" max="265" width="20.28515625" customWidth="1"/>
    <col min="266" max="266" width="20.5703125" customWidth="1"/>
    <col min="267" max="267" width="19.28515625" customWidth="1"/>
    <col min="516" max="516" width="22" customWidth="1"/>
    <col min="519" max="519" width="22.42578125" customWidth="1"/>
    <col min="520" max="521" width="20.28515625" customWidth="1"/>
    <col min="522" max="522" width="20.5703125" customWidth="1"/>
    <col min="523" max="523" width="19.28515625" customWidth="1"/>
    <col min="772" max="772" width="22" customWidth="1"/>
    <col min="775" max="775" width="22.42578125" customWidth="1"/>
    <col min="776" max="777" width="20.28515625" customWidth="1"/>
    <col min="778" max="778" width="20.5703125" customWidth="1"/>
    <col min="779" max="779" width="19.28515625" customWidth="1"/>
  </cols>
  <sheetData>
    <row r="1" spans="1:11" s="15" customFormat="1" ht="15.75" customHeight="1" x14ac:dyDescent="0.2">
      <c r="A1" s="6" t="s">
        <v>0</v>
      </c>
      <c r="B1" s="6" t="s">
        <v>1</v>
      </c>
      <c r="C1" s="6"/>
      <c r="D1" s="1" t="s">
        <v>38</v>
      </c>
      <c r="E1" s="1"/>
      <c r="F1" s="1"/>
      <c r="G1" s="1"/>
      <c r="H1" s="1"/>
      <c r="I1" s="1"/>
      <c r="J1" s="1"/>
      <c r="K1" s="1"/>
    </row>
    <row r="2" spans="1:11" s="15" customFormat="1" ht="54.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15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</row>
    <row r="4" spans="1:11" ht="15.75" x14ac:dyDescent="0.25">
      <c r="A4" s="10" t="s">
        <v>10</v>
      </c>
      <c r="B4" s="16">
        <v>173</v>
      </c>
      <c r="C4" s="17">
        <v>169</v>
      </c>
      <c r="D4" s="16">
        <v>7</v>
      </c>
      <c r="E4" s="18">
        <v>161</v>
      </c>
      <c r="F4" s="17">
        <v>151</v>
      </c>
      <c r="G4" s="16">
        <v>5</v>
      </c>
      <c r="H4" s="17">
        <v>16</v>
      </c>
      <c r="I4" s="14">
        <v>8.6574074074074105E-3</v>
      </c>
      <c r="J4" s="14">
        <v>1.30787037037037E-3</v>
      </c>
      <c r="K4" s="14">
        <v>2.6562499999999999E-2</v>
      </c>
    </row>
    <row r="5" spans="1:11" ht="15.75" x14ac:dyDescent="0.25">
      <c r="A5" s="10" t="s">
        <v>11</v>
      </c>
      <c r="B5" s="16">
        <v>1367</v>
      </c>
      <c r="C5" s="17">
        <v>1372</v>
      </c>
      <c r="D5" s="16">
        <v>94</v>
      </c>
      <c r="E5" s="18">
        <v>1235</v>
      </c>
      <c r="F5" s="17">
        <v>1259</v>
      </c>
      <c r="G5" s="16">
        <v>38</v>
      </c>
      <c r="H5" s="17">
        <v>108</v>
      </c>
      <c r="I5" s="14">
        <v>1.11111111111111E-3</v>
      </c>
      <c r="J5" s="14">
        <v>4.9189814814814799E-3</v>
      </c>
      <c r="K5" s="14">
        <v>0.17954861111111101</v>
      </c>
    </row>
    <row r="6" spans="1:11" ht="15.75" x14ac:dyDescent="0.25">
      <c r="A6" s="10" t="s">
        <v>12</v>
      </c>
      <c r="B6" s="16">
        <v>723</v>
      </c>
      <c r="C6" s="17">
        <v>736</v>
      </c>
      <c r="D6" s="16">
        <v>49</v>
      </c>
      <c r="E6" s="18">
        <v>627</v>
      </c>
      <c r="F6" s="17">
        <v>641</v>
      </c>
      <c r="G6" s="16">
        <v>47</v>
      </c>
      <c r="H6" s="17">
        <v>93</v>
      </c>
      <c r="I6" s="14">
        <v>5.09259259259259E-4</v>
      </c>
      <c r="J6" s="14">
        <v>2.48842592592593E-3</v>
      </c>
      <c r="K6" s="14">
        <v>0.18741898148148101</v>
      </c>
    </row>
    <row r="7" spans="1:11" ht="15.75" x14ac:dyDescent="0.25">
      <c r="A7" s="10" t="s">
        <v>13</v>
      </c>
      <c r="B7" s="16">
        <v>39</v>
      </c>
      <c r="C7" s="17">
        <v>39</v>
      </c>
      <c r="D7" s="16">
        <v>3</v>
      </c>
      <c r="E7" s="18">
        <v>36</v>
      </c>
      <c r="F7" s="17">
        <v>33</v>
      </c>
      <c r="G7" s="16">
        <v>0</v>
      </c>
      <c r="H7" s="17">
        <v>5</v>
      </c>
      <c r="I7" s="14">
        <v>5.1620370370370396E-3</v>
      </c>
      <c r="J7" s="14">
        <v>4.21296296296296E-3</v>
      </c>
      <c r="K7" s="14">
        <v>5.3472222222222202E-3</v>
      </c>
    </row>
    <row r="8" spans="1:11" ht="15.75" x14ac:dyDescent="0.25">
      <c r="A8" s="10" t="s">
        <v>14</v>
      </c>
      <c r="B8" s="16">
        <v>328</v>
      </c>
      <c r="C8" s="17">
        <v>337</v>
      </c>
      <c r="D8" s="16">
        <v>16</v>
      </c>
      <c r="E8" s="18">
        <v>307</v>
      </c>
      <c r="F8" s="17">
        <v>317</v>
      </c>
      <c r="G8" s="16">
        <v>5</v>
      </c>
      <c r="H8" s="17">
        <v>20</v>
      </c>
      <c r="I8" s="14">
        <v>1.86342592592593E-3</v>
      </c>
      <c r="J8" s="14">
        <v>2.8587962962962998E-3</v>
      </c>
      <c r="K8" s="14">
        <v>7.1076388888888897E-2</v>
      </c>
    </row>
    <row r="9" spans="1:11" ht="15.75" x14ac:dyDescent="0.25">
      <c r="A9" s="10" t="s">
        <v>15</v>
      </c>
      <c r="B9" s="16">
        <v>248</v>
      </c>
      <c r="C9" s="17">
        <v>261</v>
      </c>
      <c r="D9" s="16">
        <v>11</v>
      </c>
      <c r="E9" s="18">
        <v>232</v>
      </c>
      <c r="F9" s="17">
        <v>242</v>
      </c>
      <c r="G9" s="16">
        <v>5</v>
      </c>
      <c r="H9" s="17">
        <v>17</v>
      </c>
      <c r="I9" s="20">
        <v>2.19907407407407E-4</v>
      </c>
      <c r="J9" s="14">
        <v>4.4444444444444401E-3</v>
      </c>
      <c r="K9" s="14">
        <v>1.6273148148148099E-2</v>
      </c>
    </row>
    <row r="10" spans="1:11" ht="15.75" x14ac:dyDescent="0.25">
      <c r="A10" s="10" t="s">
        <v>16</v>
      </c>
      <c r="B10" s="16">
        <v>300</v>
      </c>
      <c r="C10" s="17">
        <v>310</v>
      </c>
      <c r="D10" s="16">
        <v>23</v>
      </c>
      <c r="E10" s="18">
        <v>268</v>
      </c>
      <c r="F10" s="17">
        <v>285</v>
      </c>
      <c r="G10" s="16">
        <v>9</v>
      </c>
      <c r="H10" s="17">
        <v>22</v>
      </c>
      <c r="I10" s="14">
        <v>1.71296296296296E-3</v>
      </c>
      <c r="J10" s="14">
        <v>3.1250000000000001E-4</v>
      </c>
      <c r="K10" s="14">
        <v>0.14869212962962999</v>
      </c>
    </row>
    <row r="11" spans="1:11" ht="15.75" x14ac:dyDescent="0.25">
      <c r="A11" s="10" t="s">
        <v>17</v>
      </c>
      <c r="B11" s="16">
        <v>178</v>
      </c>
      <c r="C11" s="17">
        <v>176</v>
      </c>
      <c r="D11" s="16">
        <v>15</v>
      </c>
      <c r="E11" s="18">
        <v>161</v>
      </c>
      <c r="F11" s="17">
        <v>163</v>
      </c>
      <c r="G11" s="16">
        <v>2</v>
      </c>
      <c r="H11" s="17">
        <v>13</v>
      </c>
      <c r="I11" s="14">
        <v>4.3981481481481503E-4</v>
      </c>
      <c r="J11" s="14">
        <v>6.3888888888888901E-3</v>
      </c>
      <c r="K11" s="14">
        <v>6.1932870370370402E-2</v>
      </c>
    </row>
    <row r="12" spans="1:11" ht="15.75" x14ac:dyDescent="0.25">
      <c r="A12" s="10" t="s">
        <v>18</v>
      </c>
      <c r="B12" s="16">
        <v>157</v>
      </c>
      <c r="C12" s="17">
        <v>154</v>
      </c>
      <c r="D12" s="16">
        <v>13</v>
      </c>
      <c r="E12" s="18">
        <v>132</v>
      </c>
      <c r="F12" s="17">
        <v>131</v>
      </c>
      <c r="G12" s="16">
        <v>12</v>
      </c>
      <c r="H12" s="17">
        <v>23</v>
      </c>
      <c r="I12" s="14">
        <v>1.5972222222222199E-3</v>
      </c>
      <c r="J12" s="14">
        <v>3.54166666666667E-3</v>
      </c>
      <c r="K12" s="14">
        <v>5.1956018518518499E-2</v>
      </c>
    </row>
    <row r="13" spans="1:11" ht="15.75" x14ac:dyDescent="0.25">
      <c r="A13" s="10" t="s">
        <v>19</v>
      </c>
      <c r="B13" s="16">
        <v>72</v>
      </c>
      <c r="C13" s="17">
        <v>73</v>
      </c>
      <c r="D13" s="16">
        <v>0</v>
      </c>
      <c r="E13" s="18">
        <v>69</v>
      </c>
      <c r="F13" s="17">
        <v>69</v>
      </c>
      <c r="G13" s="16">
        <v>3</v>
      </c>
      <c r="H13" s="17">
        <v>4</v>
      </c>
      <c r="I13" s="14">
        <v>1.37731481481481E-3</v>
      </c>
      <c r="J13" s="14">
        <v>4.0856481481481499E-3</v>
      </c>
      <c r="K13" s="14">
        <v>0.139606481481481</v>
      </c>
    </row>
    <row r="14" spans="1:11" ht="15.75" x14ac:dyDescent="0.25">
      <c r="A14" s="10" t="s">
        <v>20</v>
      </c>
      <c r="B14" s="16">
        <v>125</v>
      </c>
      <c r="C14" s="17">
        <v>125</v>
      </c>
      <c r="D14" s="16">
        <v>18</v>
      </c>
      <c r="E14" s="18">
        <v>105</v>
      </c>
      <c r="F14" s="17">
        <v>105</v>
      </c>
      <c r="G14" s="16">
        <v>2</v>
      </c>
      <c r="H14" s="17">
        <v>18</v>
      </c>
      <c r="I14" s="20">
        <v>3.5879629629629602E-4</v>
      </c>
      <c r="J14" s="14">
        <v>4.3750000000000004E-3</v>
      </c>
      <c r="K14" s="14">
        <v>5.9016203703703703E-2</v>
      </c>
    </row>
    <row r="15" spans="1:11" ht="15.75" x14ac:dyDescent="0.25">
      <c r="A15" s="10" t="s">
        <v>21</v>
      </c>
      <c r="B15" s="16">
        <v>185</v>
      </c>
      <c r="C15" s="17">
        <v>191</v>
      </c>
      <c r="D15" s="16">
        <v>15</v>
      </c>
      <c r="E15" s="18">
        <v>156</v>
      </c>
      <c r="F15" s="17">
        <v>148</v>
      </c>
      <c r="G15" s="16">
        <v>14</v>
      </c>
      <c r="H15" s="17">
        <v>42</v>
      </c>
      <c r="I15" s="14">
        <v>3.49537037037037E-3</v>
      </c>
      <c r="J15" s="14">
        <v>2.97337962962963E-2</v>
      </c>
      <c r="K15" s="14">
        <v>8.4120370370370401E-2</v>
      </c>
    </row>
    <row r="16" spans="1:11" ht="15.75" x14ac:dyDescent="0.25">
      <c r="A16" s="10" t="s">
        <v>22</v>
      </c>
      <c r="B16" s="16">
        <v>122</v>
      </c>
      <c r="C16" s="17">
        <v>127</v>
      </c>
      <c r="D16" s="16">
        <v>9</v>
      </c>
      <c r="E16" s="18">
        <v>101</v>
      </c>
      <c r="F16" s="17">
        <v>101</v>
      </c>
      <c r="G16" s="16">
        <v>12</v>
      </c>
      <c r="H16" s="17">
        <v>26</v>
      </c>
      <c r="I16" s="14">
        <v>2.8009259259259298E-3</v>
      </c>
      <c r="J16" s="21">
        <v>4.2800925925925902E-2</v>
      </c>
      <c r="K16" s="14">
        <v>4.29166666666667E-2</v>
      </c>
    </row>
    <row r="17" spans="1:11" ht="15.75" x14ac:dyDescent="0.25">
      <c r="A17" s="10" t="s">
        <v>23</v>
      </c>
      <c r="B17" s="16">
        <v>159</v>
      </c>
      <c r="C17" s="17">
        <v>160</v>
      </c>
      <c r="D17" s="16">
        <v>15</v>
      </c>
      <c r="E17" s="18">
        <v>140</v>
      </c>
      <c r="F17" s="17">
        <v>150</v>
      </c>
      <c r="G17" s="16">
        <v>4</v>
      </c>
      <c r="H17" s="17">
        <v>10</v>
      </c>
      <c r="I17" s="14">
        <v>1.37731481481481E-3</v>
      </c>
      <c r="J17" s="14">
        <v>5.8449074074074098E-3</v>
      </c>
      <c r="K17" s="14">
        <v>0.104641203703704</v>
      </c>
    </row>
    <row r="18" spans="1:11" ht="15.75" x14ac:dyDescent="0.25">
      <c r="A18" s="10" t="s">
        <v>24</v>
      </c>
      <c r="B18" s="16">
        <v>312</v>
      </c>
      <c r="C18" s="17">
        <v>309</v>
      </c>
      <c r="D18" s="16">
        <v>19</v>
      </c>
      <c r="E18" s="18">
        <v>281</v>
      </c>
      <c r="F18" s="17">
        <v>275</v>
      </c>
      <c r="G18" s="16">
        <v>12</v>
      </c>
      <c r="H18" s="17">
        <v>33</v>
      </c>
      <c r="I18" s="14">
        <v>5.09259259259259E-4</v>
      </c>
      <c r="J18" s="14">
        <v>3.2986111111111098E-3</v>
      </c>
      <c r="K18" s="14">
        <v>9.68171296296296E-2</v>
      </c>
    </row>
    <row r="19" spans="1:11" ht="15.75" x14ac:dyDescent="0.25">
      <c r="A19" s="10" t="s">
        <v>25</v>
      </c>
      <c r="B19" s="16">
        <v>1128</v>
      </c>
      <c r="C19" s="17">
        <v>1131</v>
      </c>
      <c r="D19" s="16">
        <v>76</v>
      </c>
      <c r="E19" s="18">
        <v>1009</v>
      </c>
      <c r="F19" s="17">
        <v>1041</v>
      </c>
      <c r="G19" s="16">
        <v>43</v>
      </c>
      <c r="H19" s="17">
        <v>87</v>
      </c>
      <c r="I19" s="14">
        <v>6.2500000000000001E-4</v>
      </c>
      <c r="J19" s="14">
        <v>3.8657407407407399E-3</v>
      </c>
      <c r="K19" s="14">
        <v>7.0405092592592602E-2</v>
      </c>
    </row>
    <row r="20" spans="1:11" ht="15.75" x14ac:dyDescent="0.25">
      <c r="A20" s="10" t="s">
        <v>26</v>
      </c>
      <c r="B20" s="16">
        <v>453</v>
      </c>
      <c r="C20" s="17">
        <v>461</v>
      </c>
      <c r="D20" s="16">
        <v>16</v>
      </c>
      <c r="E20" s="18">
        <v>417</v>
      </c>
      <c r="F20" s="17">
        <v>428</v>
      </c>
      <c r="G20" s="16">
        <v>20</v>
      </c>
      <c r="H20" s="17">
        <v>33</v>
      </c>
      <c r="I20" s="14">
        <v>7.7546296296296304E-4</v>
      </c>
      <c r="J20" s="14">
        <v>1.4351851851851899E-3</v>
      </c>
      <c r="K20" s="14">
        <v>5.26273148148148E-2</v>
      </c>
    </row>
    <row r="21" spans="1:11" ht="15.75" x14ac:dyDescent="0.25">
      <c r="A21" s="10" t="s">
        <v>27</v>
      </c>
      <c r="B21" s="16">
        <v>872</v>
      </c>
      <c r="C21" s="17">
        <v>877</v>
      </c>
      <c r="D21" s="16">
        <v>54</v>
      </c>
      <c r="E21" s="18">
        <v>709</v>
      </c>
      <c r="F21" s="17">
        <v>711</v>
      </c>
      <c r="G21" s="16">
        <v>109</v>
      </c>
      <c r="H21" s="17">
        <v>157</v>
      </c>
      <c r="I21" s="20">
        <v>1.8518518518518501E-4</v>
      </c>
      <c r="J21" s="14">
        <v>2.21064814814815E-3</v>
      </c>
      <c r="K21" s="14">
        <v>0.31820601851851898</v>
      </c>
    </row>
    <row r="22" spans="1:11" ht="15.75" x14ac:dyDescent="0.25">
      <c r="A22" s="10" t="s">
        <v>28</v>
      </c>
      <c r="B22" s="16">
        <v>20412</v>
      </c>
      <c r="C22" s="17">
        <v>31155</v>
      </c>
      <c r="D22" s="16">
        <v>500</v>
      </c>
      <c r="E22" s="18">
        <v>19662</v>
      </c>
      <c r="F22" s="17">
        <v>30711</v>
      </c>
      <c r="G22" s="16">
        <v>250</v>
      </c>
      <c r="H22" s="17">
        <v>395</v>
      </c>
      <c r="I22" s="20">
        <v>2.19907407407407E-4</v>
      </c>
      <c r="J22" s="14">
        <v>1.13425925925926E-3</v>
      </c>
      <c r="K22" s="14">
        <v>8.8668981481481501E-2</v>
      </c>
    </row>
    <row r="23" spans="1:11" ht="15.75" x14ac:dyDescent="0.25">
      <c r="A23" s="10" t="s">
        <v>29</v>
      </c>
      <c r="B23" s="16">
        <v>1106</v>
      </c>
      <c r="C23" s="17">
        <v>1097</v>
      </c>
      <c r="D23" s="16">
        <v>79</v>
      </c>
      <c r="E23" s="18">
        <v>981</v>
      </c>
      <c r="F23" s="17">
        <v>961</v>
      </c>
      <c r="G23" s="16">
        <v>46</v>
      </c>
      <c r="H23" s="17">
        <v>133</v>
      </c>
      <c r="I23" s="14">
        <v>2.0717592592592602E-3</v>
      </c>
      <c r="J23" s="14">
        <v>2.1412037037036999E-3</v>
      </c>
      <c r="K23" s="14">
        <v>0.16695601851851899</v>
      </c>
    </row>
    <row r="24" spans="1:11" ht="15.75" x14ac:dyDescent="0.25">
      <c r="A24" s="10" t="s">
        <v>30</v>
      </c>
      <c r="B24" s="16">
        <v>143</v>
      </c>
      <c r="C24" s="17">
        <v>140</v>
      </c>
      <c r="D24" s="16">
        <v>9</v>
      </c>
      <c r="E24" s="18">
        <v>122</v>
      </c>
      <c r="F24" s="17">
        <v>113</v>
      </c>
      <c r="G24" s="16">
        <v>12</v>
      </c>
      <c r="H24" s="17">
        <v>27</v>
      </c>
      <c r="I24" s="14">
        <v>5.09259259259259E-4</v>
      </c>
      <c r="J24" s="14">
        <v>4.1203703703703697E-3</v>
      </c>
      <c r="K24" s="14">
        <v>8.7592592592592597E-2</v>
      </c>
    </row>
    <row r="25" spans="1:11" ht="15.75" x14ac:dyDescent="0.25">
      <c r="A25" s="10" t="s">
        <v>31</v>
      </c>
      <c r="B25" s="16">
        <v>92</v>
      </c>
      <c r="C25" s="17">
        <v>97</v>
      </c>
      <c r="D25" s="16">
        <v>6</v>
      </c>
      <c r="E25" s="18">
        <v>83</v>
      </c>
      <c r="F25" s="17">
        <v>87</v>
      </c>
      <c r="G25" s="16">
        <v>3</v>
      </c>
      <c r="H25" s="17">
        <v>9</v>
      </c>
      <c r="I25" s="14">
        <v>2.3611111111111098E-3</v>
      </c>
      <c r="J25" s="14">
        <v>1.30787037037037E-3</v>
      </c>
      <c r="K25" s="14">
        <v>5.6111111111111098E-2</v>
      </c>
    </row>
    <row r="26" spans="1:11" ht="15.75" x14ac:dyDescent="0.25">
      <c r="A26" s="10" t="s">
        <v>32</v>
      </c>
      <c r="B26" s="16">
        <v>116</v>
      </c>
      <c r="C26" s="17">
        <v>119</v>
      </c>
      <c r="D26" s="16">
        <v>14</v>
      </c>
      <c r="E26" s="18">
        <v>81</v>
      </c>
      <c r="F26" s="17">
        <v>89</v>
      </c>
      <c r="G26" s="16">
        <v>21</v>
      </c>
      <c r="H26" s="17">
        <v>30</v>
      </c>
      <c r="I26" s="14">
        <v>9.3749999999999997E-4</v>
      </c>
      <c r="J26" s="14">
        <v>1.27314814814815E-3</v>
      </c>
      <c r="K26" s="14">
        <v>0.144224537037037</v>
      </c>
    </row>
    <row r="27" spans="1:11" ht="15.75" x14ac:dyDescent="0.25">
      <c r="A27" s="10" t="s">
        <v>33</v>
      </c>
      <c r="B27" s="16">
        <v>130</v>
      </c>
      <c r="C27" s="17">
        <v>134</v>
      </c>
      <c r="D27" s="16">
        <v>5</v>
      </c>
      <c r="E27" s="18">
        <v>122</v>
      </c>
      <c r="F27" s="17">
        <v>128</v>
      </c>
      <c r="G27" s="16">
        <v>3</v>
      </c>
      <c r="H27" s="17">
        <v>6</v>
      </c>
      <c r="I27" s="14">
        <v>1.6087962962963E-3</v>
      </c>
      <c r="J27" s="14">
        <v>3.9699074074074098E-3</v>
      </c>
      <c r="K27" s="14">
        <v>0.113483796296296</v>
      </c>
    </row>
    <row r="28" spans="1:11" ht="15.75" x14ac:dyDescent="0.25">
      <c r="A28" s="10" t="s">
        <v>34</v>
      </c>
      <c r="B28" s="16">
        <v>146</v>
      </c>
      <c r="C28" s="17">
        <v>148</v>
      </c>
      <c r="D28" s="16">
        <v>9</v>
      </c>
      <c r="E28" s="18">
        <v>130</v>
      </c>
      <c r="F28" s="17">
        <v>135</v>
      </c>
      <c r="G28" s="16">
        <v>7</v>
      </c>
      <c r="H28" s="17">
        <v>13</v>
      </c>
      <c r="I28" s="14">
        <v>2.1412037037036999E-3</v>
      </c>
      <c r="J28" s="14">
        <v>5.5324074074074104E-3</v>
      </c>
      <c r="K28" s="14">
        <v>3.5335648148148102E-2</v>
      </c>
    </row>
    <row r="29" spans="1:11" ht="15.75" x14ac:dyDescent="0.25">
      <c r="A29" s="10" t="s">
        <v>35</v>
      </c>
      <c r="B29" s="16">
        <v>146</v>
      </c>
      <c r="C29" s="17">
        <v>148</v>
      </c>
      <c r="D29" s="16">
        <v>10</v>
      </c>
      <c r="E29" s="18">
        <v>126</v>
      </c>
      <c r="F29" s="17">
        <v>131</v>
      </c>
      <c r="G29" s="16">
        <v>10</v>
      </c>
      <c r="H29" s="17">
        <v>16</v>
      </c>
      <c r="I29" s="14">
        <v>3.2407407407407402E-3</v>
      </c>
      <c r="J29" s="14">
        <v>6.31944444444444E-3</v>
      </c>
      <c r="K29" s="14">
        <v>9.8726851851851899E-2</v>
      </c>
    </row>
    <row r="30" spans="1:11" ht="15.75" x14ac:dyDescent="0.25">
      <c r="A30" s="10" t="s">
        <v>36</v>
      </c>
      <c r="B30" s="16">
        <v>1010</v>
      </c>
      <c r="C30" s="17">
        <v>1013</v>
      </c>
      <c r="D30" s="16">
        <v>79</v>
      </c>
      <c r="E30" s="18">
        <v>904</v>
      </c>
      <c r="F30" s="17">
        <v>917</v>
      </c>
      <c r="G30" s="16">
        <v>27</v>
      </c>
      <c r="H30" s="17">
        <v>88</v>
      </c>
      <c r="I30" s="20">
        <v>1.9675925925925899E-4</v>
      </c>
      <c r="J30" s="14">
        <v>1.5162037037037E-3</v>
      </c>
      <c r="K30" s="14">
        <v>0.197696759259259</v>
      </c>
    </row>
    <row r="32" spans="1:11" s="15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5" priority="2" operator="equal">
      <formula>0</formula>
    </cfRule>
    <cfRule type="cellIs" dxfId="14" priority="3" operator="greaterThan">
      <formula>1</formula>
    </cfRule>
  </conditionalFormatting>
  <pageMargins left="0.7" right="0.7" top="0.75" bottom="0.75" header="0.51180555555555496" footer="0.51180555555555496"/>
  <pageSetup paperSize="9" scale="6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85" zoomScaleNormal="85" workbookViewId="0">
      <selection sqref="A1:A3"/>
    </sheetView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16.7109375" customWidth="1"/>
    <col min="260" max="260" width="22" customWidth="1"/>
    <col min="263" max="263" width="22.42578125" customWidth="1"/>
    <col min="264" max="265" width="20.28515625" customWidth="1"/>
    <col min="266" max="266" width="20.5703125" customWidth="1"/>
    <col min="267" max="267" width="19.28515625" customWidth="1"/>
    <col min="516" max="516" width="22" customWidth="1"/>
    <col min="519" max="519" width="22.42578125" customWidth="1"/>
    <col min="520" max="521" width="20.28515625" customWidth="1"/>
    <col min="522" max="522" width="20.5703125" customWidth="1"/>
    <col min="523" max="523" width="19.28515625" customWidth="1"/>
    <col min="772" max="772" width="22" customWidth="1"/>
    <col min="775" max="775" width="22.42578125" customWidth="1"/>
    <col min="776" max="777" width="20.28515625" customWidth="1"/>
    <col min="778" max="778" width="20.5703125" customWidth="1"/>
    <col min="779" max="779" width="19.28515625" customWidth="1"/>
  </cols>
  <sheetData>
    <row r="1" spans="1:11" s="15" customFormat="1" ht="15.75" customHeight="1" x14ac:dyDescent="0.2">
      <c r="A1" s="6" t="s">
        <v>0</v>
      </c>
      <c r="B1" s="6" t="s">
        <v>1</v>
      </c>
      <c r="C1" s="6"/>
      <c r="D1" s="1" t="s">
        <v>38</v>
      </c>
      <c r="E1" s="1"/>
      <c r="F1" s="1"/>
      <c r="G1" s="1"/>
      <c r="H1" s="1"/>
      <c r="I1" s="1"/>
      <c r="J1" s="1"/>
      <c r="K1" s="1"/>
    </row>
    <row r="2" spans="1:11" s="15" customFormat="1" ht="54.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15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</row>
    <row r="4" spans="1:11" ht="15.75" x14ac:dyDescent="0.25">
      <c r="A4" s="10" t="s">
        <v>10</v>
      </c>
      <c r="B4" s="16"/>
      <c r="C4" s="17"/>
      <c r="D4" s="16"/>
      <c r="E4" s="18"/>
      <c r="F4" s="17"/>
      <c r="G4" s="16"/>
      <c r="H4" s="17"/>
      <c r="I4" s="14"/>
      <c r="J4" s="14"/>
      <c r="K4" s="14"/>
    </row>
    <row r="5" spans="1:11" ht="15.75" x14ac:dyDescent="0.25">
      <c r="A5" s="10" t="s">
        <v>11</v>
      </c>
      <c r="B5" s="16"/>
      <c r="C5" s="17"/>
      <c r="D5" s="16"/>
      <c r="E5" s="18"/>
      <c r="F5" s="17"/>
      <c r="G5" s="16"/>
      <c r="H5" s="17"/>
      <c r="I5" s="14"/>
      <c r="J5" s="14"/>
      <c r="K5" s="14"/>
    </row>
    <row r="6" spans="1:11" ht="15.75" x14ac:dyDescent="0.25">
      <c r="A6" s="10" t="s">
        <v>12</v>
      </c>
      <c r="B6" s="16"/>
      <c r="C6" s="17"/>
      <c r="D6" s="16"/>
      <c r="E6" s="18"/>
      <c r="F6" s="17"/>
      <c r="G6" s="16"/>
      <c r="H6" s="17"/>
      <c r="I6" s="14"/>
      <c r="J6" s="14"/>
      <c r="K6" s="14"/>
    </row>
    <row r="7" spans="1:11" ht="15.75" x14ac:dyDescent="0.25">
      <c r="A7" s="10" t="s">
        <v>13</v>
      </c>
      <c r="B7" s="16"/>
      <c r="C7" s="17"/>
      <c r="D7" s="16"/>
      <c r="E7" s="18"/>
      <c r="F7" s="17"/>
      <c r="G7" s="16"/>
      <c r="H7" s="17"/>
      <c r="I7" s="14"/>
      <c r="J7" s="14"/>
      <c r="K7" s="14"/>
    </row>
    <row r="8" spans="1:11" ht="15.75" x14ac:dyDescent="0.25">
      <c r="A8" s="10" t="s">
        <v>14</v>
      </c>
      <c r="B8" s="16"/>
      <c r="C8" s="17"/>
      <c r="D8" s="16"/>
      <c r="E8" s="18"/>
      <c r="F8" s="17"/>
      <c r="G8" s="16"/>
      <c r="H8" s="17"/>
      <c r="I8" s="14"/>
      <c r="J8" s="14"/>
      <c r="K8" s="14"/>
    </row>
    <row r="9" spans="1:11" ht="15.75" x14ac:dyDescent="0.25">
      <c r="A9" s="10" t="s">
        <v>15</v>
      </c>
      <c r="B9" s="16"/>
      <c r="C9" s="17"/>
      <c r="D9" s="16"/>
      <c r="E9" s="18"/>
      <c r="F9" s="17"/>
      <c r="G9" s="16"/>
      <c r="H9" s="17"/>
      <c r="I9" s="14"/>
      <c r="J9" s="14"/>
      <c r="K9" s="14"/>
    </row>
    <row r="10" spans="1:11" ht="15.75" x14ac:dyDescent="0.25">
      <c r="A10" s="10" t="s">
        <v>16</v>
      </c>
      <c r="B10" s="16"/>
      <c r="C10" s="17"/>
      <c r="D10" s="16"/>
      <c r="E10" s="18"/>
      <c r="F10" s="17"/>
      <c r="G10" s="16"/>
      <c r="H10" s="17"/>
      <c r="I10" s="14"/>
      <c r="J10" s="14"/>
      <c r="K10" s="14"/>
    </row>
    <row r="11" spans="1:11" ht="15.75" x14ac:dyDescent="0.25">
      <c r="A11" s="10" t="s">
        <v>17</v>
      </c>
      <c r="B11" s="16"/>
      <c r="C11" s="17"/>
      <c r="D11" s="16"/>
      <c r="E11" s="18"/>
      <c r="F11" s="17"/>
      <c r="G11" s="16"/>
      <c r="H11" s="17"/>
      <c r="I11" s="14"/>
      <c r="J11" s="14"/>
      <c r="K11" s="14"/>
    </row>
    <row r="12" spans="1:11" ht="15.75" x14ac:dyDescent="0.25">
      <c r="A12" s="10" t="s">
        <v>18</v>
      </c>
      <c r="B12" s="16"/>
      <c r="C12" s="17"/>
      <c r="D12" s="16"/>
      <c r="E12" s="18"/>
      <c r="F12" s="17"/>
      <c r="G12" s="16"/>
      <c r="H12" s="17"/>
      <c r="I12" s="14"/>
      <c r="J12" s="14"/>
      <c r="K12" s="14"/>
    </row>
    <row r="13" spans="1:11" ht="15.75" x14ac:dyDescent="0.25">
      <c r="A13" s="10" t="s">
        <v>19</v>
      </c>
      <c r="B13" s="16"/>
      <c r="C13" s="17"/>
      <c r="D13" s="16"/>
      <c r="E13" s="18"/>
      <c r="F13" s="17"/>
      <c r="G13" s="16"/>
      <c r="H13" s="17"/>
      <c r="I13" s="14"/>
      <c r="J13" s="14"/>
      <c r="K13" s="14"/>
    </row>
    <row r="14" spans="1:11" ht="15.75" x14ac:dyDescent="0.25">
      <c r="A14" s="10" t="s">
        <v>20</v>
      </c>
      <c r="B14" s="16"/>
      <c r="C14" s="17"/>
      <c r="D14" s="16"/>
      <c r="E14" s="18"/>
      <c r="F14" s="17"/>
      <c r="G14" s="16"/>
      <c r="H14" s="17"/>
      <c r="I14" s="14"/>
      <c r="J14" s="14"/>
      <c r="K14" s="14"/>
    </row>
    <row r="15" spans="1:11" ht="15.75" x14ac:dyDescent="0.25">
      <c r="A15" s="10" t="s">
        <v>21</v>
      </c>
      <c r="B15" s="16"/>
      <c r="C15" s="17"/>
      <c r="D15" s="16"/>
      <c r="E15" s="18"/>
      <c r="F15" s="17"/>
      <c r="G15" s="16"/>
      <c r="H15" s="17"/>
      <c r="I15" s="14"/>
      <c r="J15" s="14"/>
      <c r="K15" s="14"/>
    </row>
    <row r="16" spans="1:11" ht="15.75" x14ac:dyDescent="0.25">
      <c r="A16" s="10" t="s">
        <v>22</v>
      </c>
      <c r="B16" s="16"/>
      <c r="C16" s="17"/>
      <c r="D16" s="16"/>
      <c r="E16" s="18"/>
      <c r="F16" s="17"/>
      <c r="G16" s="16"/>
      <c r="H16" s="17"/>
      <c r="I16" s="14"/>
      <c r="J16" s="14"/>
      <c r="K16" s="14"/>
    </row>
    <row r="17" spans="1:11" ht="15.75" x14ac:dyDescent="0.25">
      <c r="A17" s="10" t="s">
        <v>23</v>
      </c>
      <c r="B17" s="16"/>
      <c r="C17" s="17"/>
      <c r="D17" s="16"/>
      <c r="E17" s="18"/>
      <c r="F17" s="17"/>
      <c r="G17" s="16"/>
      <c r="H17" s="17"/>
      <c r="I17" s="14"/>
      <c r="J17" s="14"/>
      <c r="K17" s="14"/>
    </row>
    <row r="18" spans="1:11" ht="15.75" x14ac:dyDescent="0.25">
      <c r="A18" s="10" t="s">
        <v>24</v>
      </c>
      <c r="B18" s="16"/>
      <c r="C18" s="17"/>
      <c r="D18" s="16"/>
      <c r="E18" s="18"/>
      <c r="F18" s="17"/>
      <c r="G18" s="16"/>
      <c r="H18" s="17"/>
      <c r="I18" s="14"/>
      <c r="J18" s="14"/>
      <c r="K18" s="14"/>
    </row>
    <row r="19" spans="1:11" ht="15.75" x14ac:dyDescent="0.25">
      <c r="A19" s="10" t="s">
        <v>25</v>
      </c>
      <c r="B19" s="16"/>
      <c r="C19" s="17"/>
      <c r="D19" s="16"/>
      <c r="E19" s="18"/>
      <c r="F19" s="17"/>
      <c r="G19" s="16"/>
      <c r="H19" s="17"/>
      <c r="I19" s="14"/>
      <c r="J19" s="14"/>
      <c r="K19" s="14"/>
    </row>
    <row r="20" spans="1:11" ht="15.75" x14ac:dyDescent="0.25">
      <c r="A20" s="10" t="s">
        <v>26</v>
      </c>
      <c r="B20" s="16"/>
      <c r="C20" s="17"/>
      <c r="D20" s="16"/>
      <c r="E20" s="18"/>
      <c r="F20" s="17"/>
      <c r="G20" s="16"/>
      <c r="H20" s="17"/>
      <c r="I20" s="14"/>
      <c r="J20" s="14"/>
      <c r="K20" s="14"/>
    </row>
    <row r="21" spans="1:11" ht="15.75" x14ac:dyDescent="0.25">
      <c r="A21" s="10" t="s">
        <v>27</v>
      </c>
      <c r="B21" s="16"/>
      <c r="C21" s="17"/>
      <c r="D21" s="16"/>
      <c r="E21" s="18"/>
      <c r="F21" s="17"/>
      <c r="G21" s="16"/>
      <c r="H21" s="17"/>
      <c r="I21" s="14"/>
      <c r="J21" s="14"/>
      <c r="K21" s="14"/>
    </row>
    <row r="22" spans="1:11" ht="15.75" x14ac:dyDescent="0.25">
      <c r="A22" s="10" t="s">
        <v>28</v>
      </c>
      <c r="B22" s="16"/>
      <c r="C22" s="17"/>
      <c r="D22" s="16"/>
      <c r="E22" s="18"/>
      <c r="F22" s="17"/>
      <c r="G22" s="16"/>
      <c r="H22" s="17"/>
      <c r="I22" s="14"/>
      <c r="J22" s="14"/>
      <c r="K22" s="14"/>
    </row>
    <row r="23" spans="1:11" ht="15.75" x14ac:dyDescent="0.25">
      <c r="A23" s="10" t="s">
        <v>29</v>
      </c>
      <c r="B23" s="16"/>
      <c r="C23" s="17"/>
      <c r="D23" s="16"/>
      <c r="E23" s="18"/>
      <c r="F23" s="17"/>
      <c r="G23" s="16"/>
      <c r="H23" s="17"/>
      <c r="I23" s="14"/>
      <c r="J23" s="14"/>
      <c r="K23" s="14"/>
    </row>
    <row r="24" spans="1:11" ht="15.75" x14ac:dyDescent="0.25">
      <c r="A24" s="10" t="s">
        <v>30</v>
      </c>
      <c r="B24" s="16"/>
      <c r="C24" s="17"/>
      <c r="D24" s="16"/>
      <c r="E24" s="18"/>
      <c r="F24" s="17"/>
      <c r="G24" s="16"/>
      <c r="H24" s="17"/>
      <c r="I24" s="14"/>
      <c r="J24" s="14"/>
      <c r="K24" s="14"/>
    </row>
    <row r="25" spans="1:11" ht="15.75" x14ac:dyDescent="0.25">
      <c r="A25" s="10" t="s">
        <v>31</v>
      </c>
      <c r="B25" s="16"/>
      <c r="C25" s="17"/>
      <c r="D25" s="16"/>
      <c r="E25" s="18"/>
      <c r="F25" s="17"/>
      <c r="G25" s="16"/>
      <c r="H25" s="17"/>
      <c r="I25" s="14"/>
      <c r="J25" s="14"/>
      <c r="K25" s="14"/>
    </row>
    <row r="26" spans="1:11" ht="15.75" x14ac:dyDescent="0.25">
      <c r="A26" s="10" t="s">
        <v>32</v>
      </c>
      <c r="B26" s="16"/>
      <c r="C26" s="17"/>
      <c r="D26" s="16"/>
      <c r="E26" s="18"/>
      <c r="F26" s="17"/>
      <c r="G26" s="16"/>
      <c r="H26" s="17"/>
      <c r="I26" s="14"/>
      <c r="J26" s="14"/>
      <c r="K26" s="14"/>
    </row>
    <row r="27" spans="1:11" ht="15.75" x14ac:dyDescent="0.25">
      <c r="A27" s="10" t="s">
        <v>33</v>
      </c>
      <c r="B27" s="16"/>
      <c r="C27" s="17"/>
      <c r="D27" s="16"/>
      <c r="E27" s="18"/>
      <c r="F27" s="17"/>
      <c r="G27" s="16"/>
      <c r="H27" s="17"/>
      <c r="I27" s="14"/>
      <c r="J27" s="14"/>
      <c r="K27" s="14"/>
    </row>
    <row r="28" spans="1:11" ht="15.75" x14ac:dyDescent="0.25">
      <c r="A28" s="10" t="s">
        <v>34</v>
      </c>
      <c r="B28" s="16"/>
      <c r="C28" s="17"/>
      <c r="D28" s="16"/>
      <c r="E28" s="18"/>
      <c r="F28" s="17"/>
      <c r="G28" s="16"/>
      <c r="H28" s="17"/>
      <c r="I28" s="14"/>
      <c r="J28" s="14"/>
      <c r="K28" s="14"/>
    </row>
    <row r="29" spans="1:11" ht="15.75" x14ac:dyDescent="0.25">
      <c r="A29" s="10" t="s">
        <v>35</v>
      </c>
      <c r="B29" s="16"/>
      <c r="C29" s="17"/>
      <c r="D29" s="16"/>
      <c r="E29" s="18"/>
      <c r="F29" s="17"/>
      <c r="G29" s="16"/>
      <c r="H29" s="17"/>
      <c r="I29" s="14"/>
      <c r="J29" s="14"/>
      <c r="K29" s="14"/>
    </row>
    <row r="30" spans="1:11" ht="15.75" x14ac:dyDescent="0.25">
      <c r="A30" s="10" t="s">
        <v>36</v>
      </c>
      <c r="B30" s="16"/>
      <c r="C30" s="17"/>
      <c r="D30" s="16"/>
      <c r="E30" s="18"/>
      <c r="F30" s="17"/>
      <c r="G30" s="16"/>
      <c r="H30" s="17"/>
      <c r="I30" s="14"/>
      <c r="J30" s="14"/>
      <c r="K30" s="14"/>
    </row>
    <row r="32" spans="1:11" s="15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3" priority="2" operator="equal">
      <formula>0</formula>
    </cfRule>
    <cfRule type="cellIs" dxfId="12" priority="3" operator="greaterThan">
      <formula>1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85" zoomScaleNormal="85" workbookViewId="0"/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16.7109375" customWidth="1"/>
    <col min="260" max="260" width="22" customWidth="1"/>
    <col min="263" max="263" width="22.42578125" customWidth="1"/>
    <col min="264" max="265" width="20.28515625" customWidth="1"/>
    <col min="266" max="266" width="20.5703125" customWidth="1"/>
    <col min="267" max="267" width="19.28515625" customWidth="1"/>
    <col min="516" max="516" width="22" customWidth="1"/>
    <col min="519" max="519" width="22.42578125" customWidth="1"/>
    <col min="520" max="521" width="20.28515625" customWidth="1"/>
    <col min="522" max="522" width="20.5703125" customWidth="1"/>
    <col min="523" max="523" width="19.28515625" customWidth="1"/>
    <col min="772" max="772" width="22" customWidth="1"/>
    <col min="775" max="775" width="22.42578125" customWidth="1"/>
    <col min="776" max="777" width="20.28515625" customWidth="1"/>
    <col min="778" max="778" width="20.5703125" customWidth="1"/>
    <col min="779" max="779" width="19.28515625" customWidth="1"/>
  </cols>
  <sheetData>
    <row r="1" spans="1:11" s="15" customFormat="1" ht="15.75" customHeight="1" x14ac:dyDescent="0.2">
      <c r="A1" s="6" t="s">
        <v>0</v>
      </c>
      <c r="B1" s="6" t="s">
        <v>1</v>
      </c>
      <c r="C1" s="6"/>
      <c r="D1" s="1" t="s">
        <v>38</v>
      </c>
      <c r="E1" s="1"/>
      <c r="F1" s="1"/>
      <c r="G1" s="1"/>
      <c r="H1" s="1"/>
      <c r="I1" s="1"/>
      <c r="J1" s="1"/>
      <c r="K1" s="1"/>
    </row>
    <row r="2" spans="1:11" s="15" customFormat="1" ht="54.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15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</row>
    <row r="4" spans="1:11" ht="15.75" x14ac:dyDescent="0.25">
      <c r="A4" s="10" t="s">
        <v>10</v>
      </c>
      <c r="B4" s="16"/>
      <c r="C4" s="17"/>
      <c r="D4" s="16"/>
      <c r="E4" s="18"/>
      <c r="F4" s="17"/>
      <c r="G4" s="16"/>
      <c r="H4" s="17"/>
      <c r="I4" s="14"/>
      <c r="J4" s="14"/>
      <c r="K4" s="14"/>
    </row>
    <row r="5" spans="1:11" ht="15.75" x14ac:dyDescent="0.25">
      <c r="A5" s="10" t="s">
        <v>11</v>
      </c>
      <c r="B5" s="16"/>
      <c r="C5" s="17"/>
      <c r="D5" s="16"/>
      <c r="E5" s="18"/>
      <c r="F5" s="17"/>
      <c r="G5" s="16"/>
      <c r="H5" s="17"/>
      <c r="I5" s="14"/>
      <c r="J5" s="14"/>
      <c r="K5" s="14"/>
    </row>
    <row r="6" spans="1:11" ht="15.75" x14ac:dyDescent="0.25">
      <c r="A6" s="10" t="s">
        <v>12</v>
      </c>
      <c r="B6" s="16"/>
      <c r="C6" s="17"/>
      <c r="D6" s="16"/>
      <c r="E6" s="18"/>
      <c r="F6" s="17"/>
      <c r="G6" s="16"/>
      <c r="H6" s="17"/>
      <c r="I6" s="14"/>
      <c r="J6" s="14"/>
      <c r="K6" s="14"/>
    </row>
    <row r="7" spans="1:11" ht="15.75" x14ac:dyDescent="0.25">
      <c r="A7" s="10" t="s">
        <v>13</v>
      </c>
      <c r="B7" s="16"/>
      <c r="C7" s="17"/>
      <c r="D7" s="16"/>
      <c r="E7" s="18"/>
      <c r="F7" s="17"/>
      <c r="G7" s="16"/>
      <c r="H7" s="17"/>
      <c r="I7" s="14"/>
      <c r="J7" s="14"/>
      <c r="K7" s="14"/>
    </row>
    <row r="8" spans="1:11" ht="15.75" x14ac:dyDescent="0.25">
      <c r="A8" s="10" t="s">
        <v>14</v>
      </c>
      <c r="B8" s="16"/>
      <c r="C8" s="17"/>
      <c r="D8" s="16"/>
      <c r="E8" s="18"/>
      <c r="F8" s="17"/>
      <c r="G8" s="16"/>
      <c r="H8" s="17"/>
      <c r="I8" s="14"/>
      <c r="J8" s="14"/>
      <c r="K8" s="14"/>
    </row>
    <row r="9" spans="1:11" ht="15.75" x14ac:dyDescent="0.25">
      <c r="A9" s="10" t="s">
        <v>15</v>
      </c>
      <c r="B9" s="16"/>
      <c r="C9" s="17"/>
      <c r="D9" s="16"/>
      <c r="E9" s="18"/>
      <c r="F9" s="17"/>
      <c r="G9" s="16"/>
      <c r="H9" s="17"/>
      <c r="I9" s="14"/>
      <c r="J9" s="14"/>
      <c r="K9" s="14"/>
    </row>
    <row r="10" spans="1:11" ht="15.75" x14ac:dyDescent="0.25">
      <c r="A10" s="10" t="s">
        <v>16</v>
      </c>
      <c r="B10" s="16"/>
      <c r="C10" s="17"/>
      <c r="D10" s="16"/>
      <c r="E10" s="18"/>
      <c r="F10" s="17"/>
      <c r="G10" s="16"/>
      <c r="H10" s="17"/>
      <c r="I10" s="14"/>
      <c r="J10" s="14"/>
      <c r="K10" s="14"/>
    </row>
    <row r="11" spans="1:11" ht="15.75" x14ac:dyDescent="0.25">
      <c r="A11" s="10" t="s">
        <v>17</v>
      </c>
      <c r="B11" s="16"/>
      <c r="C11" s="17"/>
      <c r="D11" s="16"/>
      <c r="E11" s="18"/>
      <c r="F11" s="17"/>
      <c r="G11" s="16"/>
      <c r="H11" s="17"/>
      <c r="I11" s="14"/>
      <c r="J11" s="14"/>
      <c r="K11" s="14"/>
    </row>
    <row r="12" spans="1:11" ht="15.75" x14ac:dyDescent="0.25">
      <c r="A12" s="10" t="s">
        <v>18</v>
      </c>
      <c r="B12" s="16"/>
      <c r="C12" s="17"/>
      <c r="D12" s="16"/>
      <c r="E12" s="18"/>
      <c r="F12" s="17"/>
      <c r="G12" s="16"/>
      <c r="H12" s="17"/>
      <c r="I12" s="14"/>
      <c r="J12" s="14"/>
      <c r="K12" s="14"/>
    </row>
    <row r="13" spans="1:11" ht="15.75" x14ac:dyDescent="0.25">
      <c r="A13" s="10" t="s">
        <v>19</v>
      </c>
      <c r="B13" s="16"/>
      <c r="C13" s="17"/>
      <c r="D13" s="16"/>
      <c r="E13" s="18"/>
      <c r="F13" s="17"/>
      <c r="G13" s="16"/>
      <c r="H13" s="17"/>
      <c r="I13" s="14"/>
      <c r="J13" s="14"/>
      <c r="K13" s="14"/>
    </row>
    <row r="14" spans="1:11" ht="15.75" x14ac:dyDescent="0.25">
      <c r="A14" s="10" t="s">
        <v>20</v>
      </c>
      <c r="B14" s="16"/>
      <c r="C14" s="17"/>
      <c r="D14" s="16"/>
      <c r="E14" s="18"/>
      <c r="F14" s="17"/>
      <c r="G14" s="16"/>
      <c r="H14" s="17"/>
      <c r="I14" s="14"/>
      <c r="J14" s="14"/>
      <c r="K14" s="14"/>
    </row>
    <row r="15" spans="1:11" ht="15.75" x14ac:dyDescent="0.25">
      <c r="A15" s="10" t="s">
        <v>21</v>
      </c>
      <c r="B15" s="16"/>
      <c r="C15" s="17"/>
      <c r="D15" s="16"/>
      <c r="E15" s="18"/>
      <c r="F15" s="17"/>
      <c r="G15" s="16"/>
      <c r="H15" s="17"/>
      <c r="I15" s="14"/>
      <c r="J15" s="14"/>
      <c r="K15" s="14"/>
    </row>
    <row r="16" spans="1:11" ht="15.75" x14ac:dyDescent="0.25">
      <c r="A16" s="10" t="s">
        <v>22</v>
      </c>
      <c r="B16" s="16"/>
      <c r="C16" s="17"/>
      <c r="D16" s="16"/>
      <c r="E16" s="18"/>
      <c r="F16" s="17"/>
      <c r="G16" s="16"/>
      <c r="H16" s="17"/>
      <c r="I16" s="14"/>
      <c r="J16" s="14"/>
      <c r="K16" s="14"/>
    </row>
    <row r="17" spans="1:11" ht="15.75" x14ac:dyDescent="0.25">
      <c r="A17" s="10" t="s">
        <v>23</v>
      </c>
      <c r="B17" s="16"/>
      <c r="C17" s="17"/>
      <c r="D17" s="16"/>
      <c r="E17" s="18"/>
      <c r="F17" s="17"/>
      <c r="G17" s="16"/>
      <c r="H17" s="17"/>
      <c r="I17" s="14"/>
      <c r="J17" s="14"/>
      <c r="K17" s="14"/>
    </row>
    <row r="18" spans="1:11" ht="15.75" x14ac:dyDescent="0.25">
      <c r="A18" s="10" t="s">
        <v>24</v>
      </c>
      <c r="B18" s="16"/>
      <c r="C18" s="17"/>
      <c r="D18" s="16"/>
      <c r="E18" s="18"/>
      <c r="F18" s="17"/>
      <c r="G18" s="16"/>
      <c r="H18" s="17"/>
      <c r="I18" s="14"/>
      <c r="J18" s="14"/>
      <c r="K18" s="14"/>
    </row>
    <row r="19" spans="1:11" ht="15.75" x14ac:dyDescent="0.25">
      <c r="A19" s="10" t="s">
        <v>25</v>
      </c>
      <c r="B19" s="16"/>
      <c r="C19" s="17"/>
      <c r="D19" s="16"/>
      <c r="E19" s="18"/>
      <c r="F19" s="17"/>
      <c r="G19" s="16"/>
      <c r="H19" s="17"/>
      <c r="I19" s="14"/>
      <c r="J19" s="14"/>
      <c r="K19" s="14"/>
    </row>
    <row r="20" spans="1:11" ht="15.75" x14ac:dyDescent="0.25">
      <c r="A20" s="10" t="s">
        <v>26</v>
      </c>
      <c r="B20" s="16"/>
      <c r="C20" s="17"/>
      <c r="D20" s="16"/>
      <c r="E20" s="18"/>
      <c r="F20" s="17"/>
      <c r="G20" s="16"/>
      <c r="H20" s="17"/>
      <c r="I20" s="14"/>
      <c r="J20" s="14"/>
      <c r="K20" s="14"/>
    </row>
    <row r="21" spans="1:11" ht="15.75" x14ac:dyDescent="0.25">
      <c r="A21" s="10" t="s">
        <v>27</v>
      </c>
      <c r="B21" s="16"/>
      <c r="C21" s="17"/>
      <c r="D21" s="16"/>
      <c r="E21" s="18"/>
      <c r="F21" s="17"/>
      <c r="G21" s="16"/>
      <c r="H21" s="17"/>
      <c r="I21" s="14"/>
      <c r="J21" s="14"/>
      <c r="K21" s="14"/>
    </row>
    <row r="22" spans="1:11" ht="15.75" x14ac:dyDescent="0.25">
      <c r="A22" s="10" t="s">
        <v>28</v>
      </c>
      <c r="B22" s="16"/>
      <c r="C22" s="17"/>
      <c r="D22" s="16"/>
      <c r="E22" s="18"/>
      <c r="F22" s="17"/>
      <c r="G22" s="16"/>
      <c r="H22" s="17"/>
      <c r="I22" s="14"/>
      <c r="J22" s="14"/>
      <c r="K22" s="14"/>
    </row>
    <row r="23" spans="1:11" ht="15.75" x14ac:dyDescent="0.25">
      <c r="A23" s="10" t="s">
        <v>29</v>
      </c>
      <c r="B23" s="16"/>
      <c r="C23" s="17"/>
      <c r="D23" s="16"/>
      <c r="E23" s="18"/>
      <c r="F23" s="17"/>
      <c r="G23" s="16"/>
      <c r="H23" s="17"/>
      <c r="I23" s="14"/>
      <c r="J23" s="14"/>
      <c r="K23" s="14"/>
    </row>
    <row r="24" spans="1:11" ht="15.75" x14ac:dyDescent="0.25">
      <c r="A24" s="10" t="s">
        <v>30</v>
      </c>
      <c r="B24" s="16"/>
      <c r="C24" s="17"/>
      <c r="D24" s="16"/>
      <c r="E24" s="18"/>
      <c r="F24" s="17"/>
      <c r="G24" s="16"/>
      <c r="H24" s="17"/>
      <c r="I24" s="14"/>
      <c r="J24" s="14"/>
      <c r="K24" s="14"/>
    </row>
    <row r="25" spans="1:11" ht="15.75" x14ac:dyDescent="0.25">
      <c r="A25" s="10" t="s">
        <v>31</v>
      </c>
      <c r="B25" s="16"/>
      <c r="C25" s="17"/>
      <c r="D25" s="16"/>
      <c r="E25" s="18"/>
      <c r="F25" s="17"/>
      <c r="G25" s="16"/>
      <c r="H25" s="17"/>
      <c r="I25" s="14"/>
      <c r="J25" s="14"/>
      <c r="K25" s="14"/>
    </row>
    <row r="26" spans="1:11" ht="15.75" x14ac:dyDescent="0.25">
      <c r="A26" s="10" t="s">
        <v>32</v>
      </c>
      <c r="B26" s="16"/>
      <c r="C26" s="17"/>
      <c r="D26" s="16"/>
      <c r="E26" s="18"/>
      <c r="F26" s="17"/>
      <c r="G26" s="16"/>
      <c r="H26" s="17"/>
      <c r="I26" s="14"/>
      <c r="J26" s="14"/>
      <c r="K26" s="14"/>
    </row>
    <row r="27" spans="1:11" ht="15.75" x14ac:dyDescent="0.25">
      <c r="A27" s="10" t="s">
        <v>33</v>
      </c>
      <c r="B27" s="16"/>
      <c r="C27" s="17"/>
      <c r="D27" s="16"/>
      <c r="E27" s="18"/>
      <c r="F27" s="17"/>
      <c r="G27" s="16"/>
      <c r="H27" s="17"/>
      <c r="I27" s="14"/>
      <c r="J27" s="14"/>
      <c r="K27" s="14"/>
    </row>
    <row r="28" spans="1:11" ht="15.75" x14ac:dyDescent="0.25">
      <c r="A28" s="10" t="s">
        <v>34</v>
      </c>
      <c r="B28" s="16"/>
      <c r="C28" s="17"/>
      <c r="D28" s="16"/>
      <c r="E28" s="18"/>
      <c r="F28" s="17"/>
      <c r="G28" s="16"/>
      <c r="H28" s="17"/>
      <c r="I28" s="14"/>
      <c r="J28" s="14"/>
      <c r="K28" s="14"/>
    </row>
    <row r="29" spans="1:11" ht="15.75" x14ac:dyDescent="0.25">
      <c r="A29" s="10" t="s">
        <v>35</v>
      </c>
      <c r="B29" s="16"/>
      <c r="C29" s="17"/>
      <c r="D29" s="16"/>
      <c r="E29" s="18"/>
      <c r="F29" s="17"/>
      <c r="G29" s="16"/>
      <c r="H29" s="17"/>
      <c r="I29" s="14"/>
      <c r="J29" s="14"/>
      <c r="K29" s="14"/>
    </row>
    <row r="30" spans="1:11" ht="15.75" x14ac:dyDescent="0.25">
      <c r="A30" s="10" t="s">
        <v>36</v>
      </c>
      <c r="B30" s="16"/>
      <c r="C30" s="17"/>
      <c r="D30" s="16"/>
      <c r="E30" s="18"/>
      <c r="F30" s="17"/>
      <c r="G30" s="16"/>
      <c r="H30" s="17"/>
      <c r="I30" s="14"/>
      <c r="J30" s="14"/>
      <c r="K30" s="14"/>
    </row>
    <row r="32" spans="1:11" s="15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1" priority="2" operator="equal">
      <formula>0</formula>
    </cfRule>
    <cfRule type="cellIs" dxfId="10" priority="3" operator="greaterThan">
      <formula>1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85" zoomScaleNormal="85" workbookViewId="0"/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16.7109375" customWidth="1"/>
    <col min="260" max="260" width="22" customWidth="1"/>
    <col min="263" max="263" width="22.42578125" customWidth="1"/>
    <col min="264" max="265" width="20.28515625" customWidth="1"/>
    <col min="266" max="266" width="20.5703125" customWidth="1"/>
    <col min="267" max="267" width="19.28515625" customWidth="1"/>
    <col min="516" max="516" width="22" customWidth="1"/>
    <col min="519" max="519" width="22.42578125" customWidth="1"/>
    <col min="520" max="521" width="20.28515625" customWidth="1"/>
    <col min="522" max="522" width="20.5703125" customWidth="1"/>
    <col min="523" max="523" width="19.28515625" customWidth="1"/>
    <col min="772" max="772" width="22" customWidth="1"/>
    <col min="775" max="775" width="22.42578125" customWidth="1"/>
    <col min="776" max="777" width="20.28515625" customWidth="1"/>
    <col min="778" max="778" width="20.5703125" customWidth="1"/>
    <col min="779" max="779" width="19.28515625" customWidth="1"/>
  </cols>
  <sheetData>
    <row r="1" spans="1:11" s="7" customFormat="1" ht="15.75" customHeight="1" x14ac:dyDescent="0.2">
      <c r="A1" s="6" t="s">
        <v>0</v>
      </c>
      <c r="B1" s="6" t="s">
        <v>1</v>
      </c>
      <c r="C1" s="6"/>
      <c r="D1" s="1" t="s">
        <v>38</v>
      </c>
      <c r="E1" s="1"/>
      <c r="F1" s="1"/>
      <c r="G1" s="1"/>
      <c r="H1" s="1"/>
      <c r="I1" s="1"/>
      <c r="J1" s="1"/>
      <c r="K1" s="1"/>
    </row>
    <row r="2" spans="1:11" s="7" customFormat="1" ht="54.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7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</row>
    <row r="4" spans="1:11" ht="15.75" x14ac:dyDescent="0.25">
      <c r="A4" s="10" t="s">
        <v>10</v>
      </c>
      <c r="B4" s="16"/>
      <c r="C4" s="17"/>
      <c r="D4" s="16"/>
      <c r="E4" s="18"/>
      <c r="F4" s="17"/>
      <c r="G4" s="16"/>
      <c r="H4" s="17"/>
      <c r="I4" s="14"/>
      <c r="J4" s="14"/>
      <c r="K4" s="14"/>
    </row>
    <row r="5" spans="1:11" ht="15.75" x14ac:dyDescent="0.25">
      <c r="A5" s="10" t="s">
        <v>11</v>
      </c>
      <c r="B5" s="16"/>
      <c r="C5" s="17"/>
      <c r="D5" s="16"/>
      <c r="E5" s="18"/>
      <c r="F5" s="17"/>
      <c r="G5" s="16"/>
      <c r="H5" s="17"/>
      <c r="I5" s="14"/>
      <c r="J5" s="14"/>
      <c r="K5" s="14"/>
    </row>
    <row r="6" spans="1:11" ht="15.75" x14ac:dyDescent="0.25">
      <c r="A6" s="10" t="s">
        <v>12</v>
      </c>
      <c r="B6" s="16"/>
      <c r="C6" s="17"/>
      <c r="D6" s="16"/>
      <c r="E6" s="18"/>
      <c r="F6" s="17"/>
      <c r="G6" s="16"/>
      <c r="H6" s="17"/>
      <c r="I6" s="14"/>
      <c r="J6" s="14"/>
      <c r="K6" s="14"/>
    </row>
    <row r="7" spans="1:11" ht="15.75" x14ac:dyDescent="0.25">
      <c r="A7" s="10" t="s">
        <v>13</v>
      </c>
      <c r="B7" s="16"/>
      <c r="C7" s="17"/>
      <c r="D7" s="16"/>
      <c r="E7" s="18"/>
      <c r="F7" s="17"/>
      <c r="G7" s="16"/>
      <c r="H7" s="17"/>
      <c r="I7" s="14"/>
      <c r="J7" s="14"/>
      <c r="K7" s="14"/>
    </row>
    <row r="8" spans="1:11" ht="15.75" x14ac:dyDescent="0.25">
      <c r="A8" s="10" t="s">
        <v>14</v>
      </c>
      <c r="B8" s="16"/>
      <c r="C8" s="17"/>
      <c r="D8" s="16"/>
      <c r="E8" s="18"/>
      <c r="F8" s="17"/>
      <c r="G8" s="16"/>
      <c r="H8" s="17"/>
      <c r="I8" s="14"/>
      <c r="J8" s="14"/>
      <c r="K8" s="14"/>
    </row>
    <row r="9" spans="1:11" ht="15.75" x14ac:dyDescent="0.25">
      <c r="A9" s="10" t="s">
        <v>15</v>
      </c>
      <c r="B9" s="16"/>
      <c r="C9" s="17"/>
      <c r="D9" s="16"/>
      <c r="E9" s="18"/>
      <c r="F9" s="17"/>
      <c r="G9" s="16"/>
      <c r="H9" s="17"/>
      <c r="I9" s="14"/>
      <c r="J9" s="14"/>
      <c r="K9" s="14"/>
    </row>
    <row r="10" spans="1:11" ht="15.75" x14ac:dyDescent="0.25">
      <c r="A10" s="10" t="s">
        <v>16</v>
      </c>
      <c r="B10" s="16"/>
      <c r="C10" s="17"/>
      <c r="D10" s="16"/>
      <c r="E10" s="18"/>
      <c r="F10" s="17"/>
      <c r="G10" s="16"/>
      <c r="H10" s="17"/>
      <c r="I10" s="14"/>
      <c r="J10" s="14"/>
      <c r="K10" s="14"/>
    </row>
    <row r="11" spans="1:11" ht="15.75" x14ac:dyDescent="0.25">
      <c r="A11" s="10" t="s">
        <v>17</v>
      </c>
      <c r="B11" s="16"/>
      <c r="C11" s="17"/>
      <c r="D11" s="16"/>
      <c r="E11" s="18"/>
      <c r="F11" s="17"/>
      <c r="G11" s="16"/>
      <c r="H11" s="17"/>
      <c r="I11" s="14"/>
      <c r="J11" s="14"/>
      <c r="K11" s="14"/>
    </row>
    <row r="12" spans="1:11" ht="15.75" x14ac:dyDescent="0.25">
      <c r="A12" s="10" t="s">
        <v>18</v>
      </c>
      <c r="B12" s="16"/>
      <c r="C12" s="17"/>
      <c r="D12" s="16"/>
      <c r="E12" s="18"/>
      <c r="F12" s="17"/>
      <c r="G12" s="16"/>
      <c r="H12" s="17"/>
      <c r="I12" s="14"/>
      <c r="J12" s="14"/>
      <c r="K12" s="14"/>
    </row>
    <row r="13" spans="1:11" ht="15.75" x14ac:dyDescent="0.25">
      <c r="A13" s="10" t="s">
        <v>19</v>
      </c>
      <c r="B13" s="16"/>
      <c r="C13" s="17"/>
      <c r="D13" s="16"/>
      <c r="E13" s="18"/>
      <c r="F13" s="17"/>
      <c r="G13" s="16"/>
      <c r="H13" s="17"/>
      <c r="I13" s="14"/>
      <c r="J13" s="14"/>
      <c r="K13" s="14"/>
    </row>
    <row r="14" spans="1:11" ht="15.75" x14ac:dyDescent="0.25">
      <c r="A14" s="10" t="s">
        <v>20</v>
      </c>
      <c r="B14" s="16"/>
      <c r="C14" s="17"/>
      <c r="D14" s="16"/>
      <c r="E14" s="18"/>
      <c r="F14" s="17"/>
      <c r="G14" s="16"/>
      <c r="H14" s="17"/>
      <c r="I14" s="14"/>
      <c r="J14" s="14"/>
      <c r="K14" s="14"/>
    </row>
    <row r="15" spans="1:11" ht="15.75" x14ac:dyDescent="0.25">
      <c r="A15" s="10" t="s">
        <v>21</v>
      </c>
      <c r="B15" s="16"/>
      <c r="C15" s="17"/>
      <c r="D15" s="16"/>
      <c r="E15" s="18"/>
      <c r="F15" s="17"/>
      <c r="G15" s="16"/>
      <c r="H15" s="17"/>
      <c r="I15" s="14"/>
      <c r="J15" s="14"/>
      <c r="K15" s="14"/>
    </row>
    <row r="16" spans="1:11" ht="15.75" x14ac:dyDescent="0.25">
      <c r="A16" s="10" t="s">
        <v>22</v>
      </c>
      <c r="B16" s="16"/>
      <c r="C16" s="17"/>
      <c r="D16" s="16"/>
      <c r="E16" s="18"/>
      <c r="F16" s="17"/>
      <c r="G16" s="16"/>
      <c r="H16" s="17"/>
      <c r="I16" s="14"/>
      <c r="J16" s="14"/>
      <c r="K16" s="14"/>
    </row>
    <row r="17" spans="1:11" ht="15.75" x14ac:dyDescent="0.25">
      <c r="A17" s="10" t="s">
        <v>23</v>
      </c>
      <c r="B17" s="16"/>
      <c r="C17" s="17"/>
      <c r="D17" s="16"/>
      <c r="E17" s="18"/>
      <c r="F17" s="17"/>
      <c r="G17" s="16"/>
      <c r="H17" s="17"/>
      <c r="I17" s="14"/>
      <c r="J17" s="14"/>
      <c r="K17" s="14"/>
    </row>
    <row r="18" spans="1:11" ht="15.75" x14ac:dyDescent="0.25">
      <c r="A18" s="10" t="s">
        <v>24</v>
      </c>
      <c r="B18" s="16"/>
      <c r="C18" s="17"/>
      <c r="D18" s="16"/>
      <c r="E18" s="18"/>
      <c r="F18" s="17"/>
      <c r="G18" s="16"/>
      <c r="H18" s="17"/>
      <c r="I18" s="14"/>
      <c r="J18" s="14"/>
      <c r="K18" s="14"/>
    </row>
    <row r="19" spans="1:11" ht="15.75" x14ac:dyDescent="0.25">
      <c r="A19" s="10" t="s">
        <v>25</v>
      </c>
      <c r="B19" s="16"/>
      <c r="C19" s="17"/>
      <c r="D19" s="16"/>
      <c r="E19" s="18"/>
      <c r="F19" s="17"/>
      <c r="G19" s="16"/>
      <c r="H19" s="17"/>
      <c r="I19" s="14"/>
      <c r="J19" s="14"/>
      <c r="K19" s="14"/>
    </row>
    <row r="20" spans="1:11" ht="15.75" x14ac:dyDescent="0.25">
      <c r="A20" s="10" t="s">
        <v>26</v>
      </c>
      <c r="B20" s="16"/>
      <c r="C20" s="17"/>
      <c r="D20" s="16"/>
      <c r="E20" s="18"/>
      <c r="F20" s="17"/>
      <c r="G20" s="16"/>
      <c r="H20" s="17"/>
      <c r="I20" s="14"/>
      <c r="J20" s="14"/>
      <c r="K20" s="14"/>
    </row>
    <row r="21" spans="1:11" ht="15.75" x14ac:dyDescent="0.25">
      <c r="A21" s="10" t="s">
        <v>27</v>
      </c>
      <c r="B21" s="16"/>
      <c r="C21" s="17"/>
      <c r="D21" s="16"/>
      <c r="E21" s="18"/>
      <c r="F21" s="17"/>
      <c r="G21" s="16"/>
      <c r="H21" s="17"/>
      <c r="I21" s="14"/>
      <c r="J21" s="14"/>
      <c r="K21" s="14"/>
    </row>
    <row r="22" spans="1:11" ht="15.75" x14ac:dyDescent="0.25">
      <c r="A22" s="10" t="s">
        <v>28</v>
      </c>
      <c r="B22" s="16"/>
      <c r="C22" s="17"/>
      <c r="D22" s="16"/>
      <c r="E22" s="18"/>
      <c r="F22" s="17"/>
      <c r="G22" s="16"/>
      <c r="H22" s="17"/>
      <c r="I22" s="14"/>
      <c r="J22" s="14"/>
      <c r="K22" s="14"/>
    </row>
    <row r="23" spans="1:11" ht="15.75" x14ac:dyDescent="0.25">
      <c r="A23" s="10" t="s">
        <v>29</v>
      </c>
      <c r="B23" s="16"/>
      <c r="C23" s="17"/>
      <c r="D23" s="16"/>
      <c r="E23" s="18"/>
      <c r="F23" s="17"/>
      <c r="G23" s="16"/>
      <c r="H23" s="17"/>
      <c r="I23" s="14"/>
      <c r="J23" s="14"/>
      <c r="K23" s="14"/>
    </row>
    <row r="24" spans="1:11" ht="15.75" x14ac:dyDescent="0.25">
      <c r="A24" s="10" t="s">
        <v>30</v>
      </c>
      <c r="B24" s="16"/>
      <c r="C24" s="17"/>
      <c r="D24" s="16"/>
      <c r="E24" s="18"/>
      <c r="F24" s="17"/>
      <c r="G24" s="16"/>
      <c r="H24" s="17"/>
      <c r="I24" s="14"/>
      <c r="J24" s="14"/>
      <c r="K24" s="14"/>
    </row>
    <row r="25" spans="1:11" ht="15.75" x14ac:dyDescent="0.25">
      <c r="A25" s="10" t="s">
        <v>31</v>
      </c>
      <c r="B25" s="16"/>
      <c r="C25" s="17"/>
      <c r="D25" s="16"/>
      <c r="E25" s="18"/>
      <c r="F25" s="17"/>
      <c r="G25" s="16"/>
      <c r="H25" s="17"/>
      <c r="I25" s="14"/>
      <c r="J25" s="14"/>
      <c r="K25" s="14"/>
    </row>
    <row r="26" spans="1:11" ht="15.75" x14ac:dyDescent="0.25">
      <c r="A26" s="10" t="s">
        <v>32</v>
      </c>
      <c r="B26" s="16"/>
      <c r="C26" s="17"/>
      <c r="D26" s="16"/>
      <c r="E26" s="18"/>
      <c r="F26" s="17"/>
      <c r="G26" s="16"/>
      <c r="H26" s="17"/>
      <c r="I26" s="14"/>
      <c r="J26" s="14"/>
      <c r="K26" s="14"/>
    </row>
    <row r="27" spans="1:11" ht="15.75" x14ac:dyDescent="0.25">
      <c r="A27" s="10" t="s">
        <v>33</v>
      </c>
      <c r="B27" s="16"/>
      <c r="C27" s="17"/>
      <c r="D27" s="16"/>
      <c r="E27" s="18"/>
      <c r="F27" s="17"/>
      <c r="G27" s="16"/>
      <c r="H27" s="17"/>
      <c r="I27" s="14"/>
      <c r="J27" s="14"/>
      <c r="K27" s="14"/>
    </row>
    <row r="28" spans="1:11" ht="15.75" x14ac:dyDescent="0.25">
      <c r="A28" s="10" t="s">
        <v>34</v>
      </c>
      <c r="B28" s="16"/>
      <c r="C28" s="17"/>
      <c r="D28" s="16"/>
      <c r="E28" s="18"/>
      <c r="F28" s="17"/>
      <c r="G28" s="16"/>
      <c r="H28" s="17"/>
      <c r="I28" s="14"/>
      <c r="J28" s="14"/>
      <c r="K28" s="14"/>
    </row>
    <row r="29" spans="1:11" ht="15.75" x14ac:dyDescent="0.25">
      <c r="A29" s="10" t="s">
        <v>35</v>
      </c>
      <c r="B29" s="16"/>
      <c r="C29" s="17"/>
      <c r="D29" s="16"/>
      <c r="E29" s="18"/>
      <c r="F29" s="17"/>
      <c r="G29" s="16"/>
      <c r="H29" s="17"/>
      <c r="I29" s="14"/>
      <c r="J29" s="14"/>
      <c r="K29" s="14"/>
    </row>
    <row r="30" spans="1:11" ht="15.75" x14ac:dyDescent="0.25">
      <c r="A30" s="10" t="s">
        <v>36</v>
      </c>
      <c r="B30" s="16"/>
      <c r="C30" s="17"/>
      <c r="D30" s="16"/>
      <c r="E30" s="18"/>
      <c r="F30" s="17"/>
      <c r="G30" s="16"/>
      <c r="H30" s="17"/>
      <c r="I30" s="14"/>
      <c r="J30" s="14"/>
      <c r="K30" s="14"/>
    </row>
    <row r="32" spans="1:11" s="7" customFormat="1" ht="43.9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9" priority="2" operator="equal">
      <formula>0</formula>
    </cfRule>
    <cfRule type="cellIs" dxfId="8" priority="3" operator="greaterThan">
      <formula>1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85" zoomScaleNormal="85" workbookViewId="0"/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16.7109375" customWidth="1"/>
    <col min="260" max="260" width="22" customWidth="1"/>
    <col min="263" max="263" width="22.42578125" customWidth="1"/>
    <col min="264" max="265" width="20.28515625" customWidth="1"/>
    <col min="266" max="266" width="20.5703125" customWidth="1"/>
    <col min="267" max="267" width="19.28515625" customWidth="1"/>
    <col min="516" max="516" width="22" customWidth="1"/>
    <col min="519" max="519" width="22.42578125" customWidth="1"/>
    <col min="520" max="521" width="20.28515625" customWidth="1"/>
    <col min="522" max="522" width="20.5703125" customWidth="1"/>
    <col min="523" max="523" width="19.28515625" customWidth="1"/>
    <col min="772" max="772" width="22" customWidth="1"/>
    <col min="775" max="775" width="22.42578125" customWidth="1"/>
    <col min="776" max="777" width="20.28515625" customWidth="1"/>
    <col min="778" max="778" width="20.5703125" customWidth="1"/>
    <col min="779" max="779" width="19.28515625" customWidth="1"/>
  </cols>
  <sheetData>
    <row r="1" spans="1:11" s="7" customFormat="1" ht="15.75" customHeight="1" x14ac:dyDescent="0.2">
      <c r="A1" s="6" t="s">
        <v>0</v>
      </c>
      <c r="B1" s="6" t="s">
        <v>1</v>
      </c>
      <c r="C1" s="6"/>
      <c r="D1" s="1" t="s">
        <v>38</v>
      </c>
      <c r="E1" s="1"/>
      <c r="F1" s="1"/>
      <c r="G1" s="1"/>
      <c r="H1" s="1"/>
      <c r="I1" s="1"/>
      <c r="J1" s="1"/>
      <c r="K1" s="1"/>
    </row>
    <row r="2" spans="1:11" s="7" customFormat="1" ht="54.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7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</row>
    <row r="4" spans="1:11" ht="15.75" x14ac:dyDescent="0.25">
      <c r="A4" s="10" t="s">
        <v>10</v>
      </c>
      <c r="B4" s="16"/>
      <c r="C4" s="17"/>
      <c r="D4" s="16"/>
      <c r="E4" s="18"/>
      <c r="F4" s="17"/>
      <c r="G4" s="16"/>
      <c r="H4" s="17"/>
      <c r="I4" s="14"/>
      <c r="J4" s="14"/>
      <c r="K4" s="14"/>
    </row>
    <row r="5" spans="1:11" ht="15.75" x14ac:dyDescent="0.25">
      <c r="A5" s="10" t="s">
        <v>11</v>
      </c>
      <c r="B5" s="16"/>
      <c r="C5" s="17"/>
      <c r="D5" s="16"/>
      <c r="E5" s="18"/>
      <c r="F5" s="17"/>
      <c r="G5" s="16"/>
      <c r="H5" s="17"/>
      <c r="I5" s="14"/>
      <c r="J5" s="14"/>
      <c r="K5" s="14"/>
    </row>
    <row r="6" spans="1:11" ht="15.75" x14ac:dyDescent="0.25">
      <c r="A6" s="10" t="s">
        <v>12</v>
      </c>
      <c r="B6" s="16"/>
      <c r="C6" s="17"/>
      <c r="D6" s="16"/>
      <c r="E6" s="18"/>
      <c r="F6" s="17"/>
      <c r="G6" s="16"/>
      <c r="H6" s="17"/>
      <c r="I6" s="14"/>
      <c r="J6" s="14"/>
      <c r="K6" s="14"/>
    </row>
    <row r="7" spans="1:11" ht="15.75" x14ac:dyDescent="0.25">
      <c r="A7" s="10" t="s">
        <v>13</v>
      </c>
      <c r="B7" s="16"/>
      <c r="C7" s="17"/>
      <c r="D7" s="16"/>
      <c r="E7" s="18"/>
      <c r="F7" s="17"/>
      <c r="G7" s="16"/>
      <c r="H7" s="17"/>
      <c r="I7" s="14"/>
      <c r="J7" s="14"/>
      <c r="K7" s="14"/>
    </row>
    <row r="8" spans="1:11" ht="15.75" x14ac:dyDescent="0.25">
      <c r="A8" s="10" t="s">
        <v>14</v>
      </c>
      <c r="B8" s="16"/>
      <c r="C8" s="17"/>
      <c r="D8" s="16"/>
      <c r="E8" s="18"/>
      <c r="F8" s="17"/>
      <c r="G8" s="16"/>
      <c r="H8" s="17"/>
      <c r="I8" s="14"/>
      <c r="J8" s="14"/>
      <c r="K8" s="14"/>
    </row>
    <row r="9" spans="1:11" ht="15.75" x14ac:dyDescent="0.25">
      <c r="A9" s="10" t="s">
        <v>15</v>
      </c>
      <c r="B9" s="16"/>
      <c r="C9" s="17"/>
      <c r="D9" s="16"/>
      <c r="E9" s="18"/>
      <c r="F9" s="17"/>
      <c r="G9" s="16"/>
      <c r="H9" s="17"/>
      <c r="I9" s="14"/>
      <c r="J9" s="14"/>
      <c r="K9" s="14"/>
    </row>
    <row r="10" spans="1:11" ht="15.75" x14ac:dyDescent="0.25">
      <c r="A10" s="10" t="s">
        <v>16</v>
      </c>
      <c r="B10" s="16"/>
      <c r="C10" s="17"/>
      <c r="D10" s="16"/>
      <c r="E10" s="18"/>
      <c r="F10" s="17"/>
      <c r="G10" s="16"/>
      <c r="H10" s="17"/>
      <c r="I10" s="14"/>
      <c r="J10" s="14"/>
      <c r="K10" s="14"/>
    </row>
    <row r="11" spans="1:11" ht="15.75" x14ac:dyDescent="0.25">
      <c r="A11" s="10" t="s">
        <v>17</v>
      </c>
      <c r="B11" s="16"/>
      <c r="C11" s="17"/>
      <c r="D11" s="16"/>
      <c r="E11" s="18"/>
      <c r="F11" s="17"/>
      <c r="G11" s="16"/>
      <c r="H11" s="17"/>
      <c r="I11" s="14"/>
      <c r="J11" s="14"/>
      <c r="K11" s="14"/>
    </row>
    <row r="12" spans="1:11" ht="15.75" x14ac:dyDescent="0.25">
      <c r="A12" s="10" t="s">
        <v>18</v>
      </c>
      <c r="B12" s="16"/>
      <c r="C12" s="17"/>
      <c r="D12" s="16"/>
      <c r="E12" s="18"/>
      <c r="F12" s="17"/>
      <c r="G12" s="16"/>
      <c r="H12" s="17"/>
      <c r="I12" s="14"/>
      <c r="J12" s="14"/>
      <c r="K12" s="14"/>
    </row>
    <row r="13" spans="1:11" ht="15.75" x14ac:dyDescent="0.25">
      <c r="A13" s="10" t="s">
        <v>19</v>
      </c>
      <c r="B13" s="16"/>
      <c r="C13" s="17"/>
      <c r="D13" s="16"/>
      <c r="E13" s="18"/>
      <c r="F13" s="17"/>
      <c r="G13" s="16"/>
      <c r="H13" s="17"/>
      <c r="I13" s="14"/>
      <c r="J13" s="14"/>
      <c r="K13" s="14"/>
    </row>
    <row r="14" spans="1:11" ht="15.75" x14ac:dyDescent="0.25">
      <c r="A14" s="10" t="s">
        <v>20</v>
      </c>
      <c r="B14" s="16"/>
      <c r="C14" s="17"/>
      <c r="D14" s="16"/>
      <c r="E14" s="18"/>
      <c r="F14" s="17"/>
      <c r="G14" s="16"/>
      <c r="H14" s="17"/>
      <c r="I14" s="14"/>
      <c r="J14" s="14"/>
      <c r="K14" s="14"/>
    </row>
    <row r="15" spans="1:11" ht="15.75" x14ac:dyDescent="0.25">
      <c r="A15" s="10" t="s">
        <v>21</v>
      </c>
      <c r="B15" s="16"/>
      <c r="C15" s="17"/>
      <c r="D15" s="16"/>
      <c r="E15" s="18"/>
      <c r="F15" s="17"/>
      <c r="G15" s="16"/>
      <c r="H15" s="17"/>
      <c r="I15" s="14"/>
      <c r="J15" s="14"/>
      <c r="K15" s="14"/>
    </row>
    <row r="16" spans="1:11" ht="15.75" x14ac:dyDescent="0.25">
      <c r="A16" s="10" t="s">
        <v>22</v>
      </c>
      <c r="B16" s="16"/>
      <c r="C16" s="17"/>
      <c r="D16" s="16"/>
      <c r="E16" s="18"/>
      <c r="F16" s="17"/>
      <c r="G16" s="16"/>
      <c r="H16" s="17"/>
      <c r="I16" s="14"/>
      <c r="J16" s="14"/>
      <c r="K16" s="14"/>
    </row>
    <row r="17" spans="1:11" ht="15.75" x14ac:dyDescent="0.25">
      <c r="A17" s="10" t="s">
        <v>23</v>
      </c>
      <c r="B17" s="16"/>
      <c r="C17" s="17"/>
      <c r="D17" s="16"/>
      <c r="E17" s="18"/>
      <c r="F17" s="17"/>
      <c r="G17" s="16"/>
      <c r="H17" s="17"/>
      <c r="I17" s="14"/>
      <c r="J17" s="14"/>
      <c r="K17" s="14"/>
    </row>
    <row r="18" spans="1:11" ht="15.75" x14ac:dyDescent="0.25">
      <c r="A18" s="10" t="s">
        <v>24</v>
      </c>
      <c r="B18" s="16"/>
      <c r="C18" s="17"/>
      <c r="D18" s="16"/>
      <c r="E18" s="18"/>
      <c r="F18" s="17"/>
      <c r="G18" s="16"/>
      <c r="H18" s="17"/>
      <c r="I18" s="14"/>
      <c r="J18" s="14"/>
      <c r="K18" s="14"/>
    </row>
    <row r="19" spans="1:11" ht="15.75" x14ac:dyDescent="0.25">
      <c r="A19" s="10" t="s">
        <v>25</v>
      </c>
      <c r="B19" s="16"/>
      <c r="C19" s="17"/>
      <c r="D19" s="16"/>
      <c r="E19" s="18"/>
      <c r="F19" s="17"/>
      <c r="G19" s="16"/>
      <c r="H19" s="17"/>
      <c r="I19" s="14"/>
      <c r="J19" s="14"/>
      <c r="K19" s="14"/>
    </row>
    <row r="20" spans="1:11" ht="15.75" x14ac:dyDescent="0.25">
      <c r="A20" s="10" t="s">
        <v>26</v>
      </c>
      <c r="B20" s="16"/>
      <c r="C20" s="17"/>
      <c r="D20" s="16"/>
      <c r="E20" s="18"/>
      <c r="F20" s="17"/>
      <c r="G20" s="16"/>
      <c r="H20" s="17"/>
      <c r="I20" s="14"/>
      <c r="J20" s="14"/>
      <c r="K20" s="14"/>
    </row>
    <row r="21" spans="1:11" ht="15.75" x14ac:dyDescent="0.25">
      <c r="A21" s="10" t="s">
        <v>27</v>
      </c>
      <c r="B21" s="16"/>
      <c r="C21" s="17"/>
      <c r="D21" s="16"/>
      <c r="E21" s="18"/>
      <c r="F21" s="17"/>
      <c r="G21" s="16"/>
      <c r="H21" s="17"/>
      <c r="I21" s="14"/>
      <c r="J21" s="14"/>
      <c r="K21" s="14"/>
    </row>
    <row r="22" spans="1:11" ht="15.75" x14ac:dyDescent="0.25">
      <c r="A22" s="10" t="s">
        <v>28</v>
      </c>
      <c r="B22" s="16"/>
      <c r="C22" s="17"/>
      <c r="D22" s="16"/>
      <c r="E22" s="18"/>
      <c r="F22" s="17"/>
      <c r="G22" s="16"/>
      <c r="H22" s="17"/>
      <c r="I22" s="14"/>
      <c r="J22" s="14"/>
      <c r="K22" s="14"/>
    </row>
    <row r="23" spans="1:11" ht="15.75" x14ac:dyDescent="0.25">
      <c r="A23" s="10" t="s">
        <v>29</v>
      </c>
      <c r="B23" s="16"/>
      <c r="C23" s="17"/>
      <c r="D23" s="16"/>
      <c r="E23" s="18"/>
      <c r="F23" s="17"/>
      <c r="G23" s="16"/>
      <c r="H23" s="17"/>
      <c r="I23" s="14"/>
      <c r="J23" s="14"/>
      <c r="K23" s="14"/>
    </row>
    <row r="24" spans="1:11" ht="15.75" x14ac:dyDescent="0.25">
      <c r="A24" s="10" t="s">
        <v>30</v>
      </c>
      <c r="B24" s="16"/>
      <c r="C24" s="17"/>
      <c r="D24" s="16"/>
      <c r="E24" s="18"/>
      <c r="F24" s="17"/>
      <c r="G24" s="16"/>
      <c r="H24" s="17"/>
      <c r="I24" s="14"/>
      <c r="J24" s="14"/>
      <c r="K24" s="14"/>
    </row>
    <row r="25" spans="1:11" ht="15.75" x14ac:dyDescent="0.25">
      <c r="A25" s="10" t="s">
        <v>31</v>
      </c>
      <c r="B25" s="16"/>
      <c r="C25" s="17"/>
      <c r="D25" s="16"/>
      <c r="E25" s="18"/>
      <c r="F25" s="17"/>
      <c r="G25" s="16"/>
      <c r="H25" s="17"/>
      <c r="I25" s="14"/>
      <c r="J25" s="14"/>
      <c r="K25" s="14"/>
    </row>
    <row r="26" spans="1:11" ht="15.75" x14ac:dyDescent="0.25">
      <c r="A26" s="10" t="s">
        <v>32</v>
      </c>
      <c r="B26" s="16"/>
      <c r="C26" s="17"/>
      <c r="D26" s="16"/>
      <c r="E26" s="18"/>
      <c r="F26" s="17"/>
      <c r="G26" s="16"/>
      <c r="H26" s="17"/>
      <c r="I26" s="14"/>
      <c r="J26" s="14"/>
      <c r="K26" s="14"/>
    </row>
    <row r="27" spans="1:11" ht="15.75" x14ac:dyDescent="0.25">
      <c r="A27" s="10" t="s">
        <v>33</v>
      </c>
      <c r="B27" s="16"/>
      <c r="C27" s="17"/>
      <c r="D27" s="16"/>
      <c r="E27" s="18"/>
      <c r="F27" s="17"/>
      <c r="G27" s="16"/>
      <c r="H27" s="17"/>
      <c r="I27" s="14"/>
      <c r="J27" s="14"/>
      <c r="K27" s="14"/>
    </row>
    <row r="28" spans="1:11" ht="15.75" x14ac:dyDescent="0.25">
      <c r="A28" s="10" t="s">
        <v>34</v>
      </c>
      <c r="B28" s="16"/>
      <c r="C28" s="17"/>
      <c r="D28" s="16"/>
      <c r="E28" s="18"/>
      <c r="F28" s="17"/>
      <c r="G28" s="16"/>
      <c r="H28" s="17"/>
      <c r="I28" s="14"/>
      <c r="J28" s="14"/>
      <c r="K28" s="14"/>
    </row>
    <row r="29" spans="1:11" ht="15.75" x14ac:dyDescent="0.25">
      <c r="A29" s="10" t="s">
        <v>35</v>
      </c>
      <c r="B29" s="16"/>
      <c r="C29" s="17"/>
      <c r="D29" s="16"/>
      <c r="E29" s="18"/>
      <c r="F29" s="17"/>
      <c r="G29" s="16"/>
      <c r="H29" s="17"/>
      <c r="I29" s="14"/>
      <c r="J29" s="14"/>
      <c r="K29" s="14"/>
    </row>
    <row r="30" spans="1:11" ht="15.75" x14ac:dyDescent="0.25">
      <c r="A30" s="10" t="s">
        <v>36</v>
      </c>
      <c r="B30" s="16"/>
      <c r="C30" s="17"/>
      <c r="D30" s="16"/>
      <c r="E30" s="18"/>
      <c r="F30" s="17"/>
      <c r="G30" s="16"/>
      <c r="H30" s="17"/>
      <c r="I30" s="14"/>
      <c r="J30" s="14"/>
      <c r="K30" s="14"/>
    </row>
    <row r="32" spans="1:11" s="7" customFormat="1" ht="43.9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7" priority="2" operator="equal">
      <formula>0</formula>
    </cfRule>
    <cfRule type="cellIs" dxfId="6" priority="3" operator="greaterThan">
      <formula>1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85" zoomScaleNormal="85" workbookViewId="0"/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16.7109375" customWidth="1"/>
    <col min="260" max="260" width="22" customWidth="1"/>
    <col min="263" max="263" width="22.42578125" customWidth="1"/>
    <col min="264" max="265" width="20.28515625" customWidth="1"/>
    <col min="266" max="266" width="20.5703125" customWidth="1"/>
    <col min="267" max="267" width="19.28515625" customWidth="1"/>
    <col min="516" max="516" width="22" customWidth="1"/>
    <col min="519" max="519" width="22.42578125" customWidth="1"/>
    <col min="520" max="521" width="20.28515625" customWidth="1"/>
    <col min="522" max="522" width="20.5703125" customWidth="1"/>
    <col min="523" max="523" width="19.28515625" customWidth="1"/>
    <col min="772" max="772" width="22" customWidth="1"/>
    <col min="775" max="775" width="22.42578125" customWidth="1"/>
    <col min="776" max="777" width="20.28515625" customWidth="1"/>
    <col min="778" max="778" width="20.5703125" customWidth="1"/>
    <col min="779" max="779" width="19.28515625" customWidth="1"/>
  </cols>
  <sheetData>
    <row r="1" spans="1:11" s="7" customFormat="1" ht="15.75" customHeight="1" x14ac:dyDescent="0.2">
      <c r="A1" s="6" t="s">
        <v>0</v>
      </c>
      <c r="B1" s="6" t="s">
        <v>1</v>
      </c>
      <c r="C1" s="6"/>
      <c r="D1" s="1" t="s">
        <v>38</v>
      </c>
      <c r="E1" s="1"/>
      <c r="F1" s="1"/>
      <c r="G1" s="1"/>
      <c r="H1" s="1"/>
      <c r="I1" s="1"/>
      <c r="J1" s="1"/>
      <c r="K1" s="1"/>
    </row>
    <row r="2" spans="1:11" s="7" customFormat="1" ht="54.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7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</row>
    <row r="4" spans="1:11" ht="15.75" x14ac:dyDescent="0.25">
      <c r="A4" s="10" t="s">
        <v>10</v>
      </c>
      <c r="B4" s="16"/>
      <c r="C4" s="17"/>
      <c r="D4" s="16"/>
      <c r="E4" s="18"/>
      <c r="F4" s="17"/>
      <c r="G4" s="16"/>
      <c r="H4" s="17"/>
      <c r="I4" s="14"/>
      <c r="J4" s="14"/>
      <c r="K4" s="14"/>
    </row>
    <row r="5" spans="1:11" ht="15.75" x14ac:dyDescent="0.25">
      <c r="A5" s="10" t="s">
        <v>11</v>
      </c>
      <c r="B5" s="16"/>
      <c r="C5" s="17"/>
      <c r="D5" s="16"/>
      <c r="E5" s="18"/>
      <c r="F5" s="17"/>
      <c r="G5" s="16"/>
      <c r="H5" s="17"/>
      <c r="I5" s="14"/>
      <c r="J5" s="14"/>
      <c r="K5" s="14"/>
    </row>
    <row r="6" spans="1:11" ht="15.75" x14ac:dyDescent="0.25">
      <c r="A6" s="10" t="s">
        <v>12</v>
      </c>
      <c r="B6" s="16"/>
      <c r="C6" s="17"/>
      <c r="D6" s="16"/>
      <c r="E6" s="18"/>
      <c r="F6" s="17"/>
      <c r="G6" s="16"/>
      <c r="H6" s="17"/>
      <c r="I6" s="14"/>
      <c r="J6" s="14"/>
      <c r="K6" s="14"/>
    </row>
    <row r="7" spans="1:11" ht="15.75" x14ac:dyDescent="0.25">
      <c r="A7" s="10" t="s">
        <v>13</v>
      </c>
      <c r="B7" s="16"/>
      <c r="C7" s="17"/>
      <c r="D7" s="16"/>
      <c r="E7" s="18"/>
      <c r="F7" s="17"/>
      <c r="G7" s="16"/>
      <c r="H7" s="17"/>
      <c r="I7" s="14"/>
      <c r="J7" s="14"/>
      <c r="K7" s="14"/>
    </row>
    <row r="8" spans="1:11" ht="15.75" x14ac:dyDescent="0.25">
      <c r="A8" s="10" t="s">
        <v>14</v>
      </c>
      <c r="B8" s="16"/>
      <c r="C8" s="17"/>
      <c r="D8" s="16"/>
      <c r="E8" s="18"/>
      <c r="F8" s="17"/>
      <c r="G8" s="16"/>
      <c r="H8" s="17"/>
      <c r="I8" s="14"/>
      <c r="J8" s="14"/>
      <c r="K8" s="14"/>
    </row>
    <row r="9" spans="1:11" ht="15.75" x14ac:dyDescent="0.25">
      <c r="A9" s="10" t="s">
        <v>15</v>
      </c>
      <c r="B9" s="16"/>
      <c r="C9" s="17"/>
      <c r="D9" s="16"/>
      <c r="E9" s="18"/>
      <c r="F9" s="17"/>
      <c r="G9" s="16"/>
      <c r="H9" s="17"/>
      <c r="I9" s="14"/>
      <c r="J9" s="14"/>
      <c r="K9" s="14"/>
    </row>
    <row r="10" spans="1:11" ht="15.75" x14ac:dyDescent="0.25">
      <c r="A10" s="10" t="s">
        <v>16</v>
      </c>
      <c r="B10" s="16"/>
      <c r="C10" s="17"/>
      <c r="D10" s="16"/>
      <c r="E10" s="18"/>
      <c r="F10" s="17"/>
      <c r="G10" s="16"/>
      <c r="H10" s="17"/>
      <c r="I10" s="14"/>
      <c r="J10" s="14"/>
      <c r="K10" s="14"/>
    </row>
    <row r="11" spans="1:11" ht="15.75" x14ac:dyDescent="0.25">
      <c r="A11" s="10" t="s">
        <v>17</v>
      </c>
      <c r="B11" s="16"/>
      <c r="C11" s="17"/>
      <c r="D11" s="16"/>
      <c r="E11" s="18"/>
      <c r="F11" s="17"/>
      <c r="G11" s="16"/>
      <c r="H11" s="17"/>
      <c r="I11" s="14"/>
      <c r="J11" s="14"/>
      <c r="K11" s="14"/>
    </row>
    <row r="12" spans="1:11" ht="15.75" x14ac:dyDescent="0.25">
      <c r="A12" s="10" t="s">
        <v>18</v>
      </c>
      <c r="B12" s="16"/>
      <c r="C12" s="17"/>
      <c r="D12" s="16"/>
      <c r="E12" s="18"/>
      <c r="F12" s="17"/>
      <c r="G12" s="16"/>
      <c r="H12" s="17"/>
      <c r="I12" s="14"/>
      <c r="J12" s="14"/>
      <c r="K12" s="14"/>
    </row>
    <row r="13" spans="1:11" ht="15.75" x14ac:dyDescent="0.25">
      <c r="A13" s="10" t="s">
        <v>19</v>
      </c>
      <c r="B13" s="16"/>
      <c r="C13" s="17"/>
      <c r="D13" s="16"/>
      <c r="E13" s="18"/>
      <c r="F13" s="17"/>
      <c r="G13" s="16"/>
      <c r="H13" s="17"/>
      <c r="I13" s="14"/>
      <c r="J13" s="14"/>
      <c r="K13" s="14"/>
    </row>
    <row r="14" spans="1:11" ht="15.75" x14ac:dyDescent="0.25">
      <c r="A14" s="10" t="s">
        <v>20</v>
      </c>
      <c r="B14" s="16"/>
      <c r="C14" s="17"/>
      <c r="D14" s="16"/>
      <c r="E14" s="18"/>
      <c r="F14" s="17"/>
      <c r="G14" s="16"/>
      <c r="H14" s="17"/>
      <c r="I14" s="14"/>
      <c r="J14" s="14"/>
      <c r="K14" s="14"/>
    </row>
    <row r="15" spans="1:11" ht="15.75" x14ac:dyDescent="0.25">
      <c r="A15" s="10" t="s">
        <v>21</v>
      </c>
      <c r="B15" s="16"/>
      <c r="C15" s="17"/>
      <c r="D15" s="16"/>
      <c r="E15" s="18"/>
      <c r="F15" s="17"/>
      <c r="G15" s="16"/>
      <c r="H15" s="17"/>
      <c r="I15" s="14"/>
      <c r="J15" s="14"/>
      <c r="K15" s="14"/>
    </row>
    <row r="16" spans="1:11" ht="15.75" x14ac:dyDescent="0.25">
      <c r="A16" s="10" t="s">
        <v>22</v>
      </c>
      <c r="B16" s="16"/>
      <c r="C16" s="17"/>
      <c r="D16" s="16"/>
      <c r="E16" s="18"/>
      <c r="F16" s="17"/>
      <c r="G16" s="16"/>
      <c r="H16" s="17"/>
      <c r="I16" s="14"/>
      <c r="J16" s="14"/>
      <c r="K16" s="14"/>
    </row>
    <row r="17" spans="1:11" ht="15.75" x14ac:dyDescent="0.25">
      <c r="A17" s="10" t="s">
        <v>23</v>
      </c>
      <c r="B17" s="16"/>
      <c r="C17" s="17"/>
      <c r="D17" s="16"/>
      <c r="E17" s="18"/>
      <c r="F17" s="17"/>
      <c r="G17" s="16"/>
      <c r="H17" s="17"/>
      <c r="I17" s="14"/>
      <c r="J17" s="14"/>
      <c r="K17" s="14"/>
    </row>
    <row r="18" spans="1:11" ht="15.75" x14ac:dyDescent="0.25">
      <c r="A18" s="10" t="s">
        <v>24</v>
      </c>
      <c r="B18" s="16"/>
      <c r="C18" s="17"/>
      <c r="D18" s="16"/>
      <c r="E18" s="18"/>
      <c r="F18" s="17"/>
      <c r="G18" s="16"/>
      <c r="H18" s="17"/>
      <c r="I18" s="14"/>
      <c r="J18" s="14"/>
      <c r="K18" s="14"/>
    </row>
    <row r="19" spans="1:11" ht="15.75" x14ac:dyDescent="0.25">
      <c r="A19" s="10" t="s">
        <v>25</v>
      </c>
      <c r="B19" s="16"/>
      <c r="C19" s="17"/>
      <c r="D19" s="16"/>
      <c r="E19" s="18"/>
      <c r="F19" s="17"/>
      <c r="G19" s="16"/>
      <c r="H19" s="17"/>
      <c r="I19" s="14"/>
      <c r="J19" s="14"/>
      <c r="K19" s="14"/>
    </row>
    <row r="20" spans="1:11" ht="15.75" x14ac:dyDescent="0.25">
      <c r="A20" s="10" t="s">
        <v>26</v>
      </c>
      <c r="B20" s="16"/>
      <c r="C20" s="17"/>
      <c r="D20" s="16"/>
      <c r="E20" s="18"/>
      <c r="F20" s="17"/>
      <c r="G20" s="16"/>
      <c r="H20" s="17"/>
      <c r="I20" s="14"/>
      <c r="J20" s="14"/>
      <c r="K20" s="14"/>
    </row>
    <row r="21" spans="1:11" ht="15.75" x14ac:dyDescent="0.25">
      <c r="A21" s="10" t="s">
        <v>27</v>
      </c>
      <c r="B21" s="16"/>
      <c r="C21" s="17"/>
      <c r="D21" s="16"/>
      <c r="E21" s="18"/>
      <c r="F21" s="17"/>
      <c r="G21" s="16"/>
      <c r="H21" s="17"/>
      <c r="I21" s="14"/>
      <c r="J21" s="14"/>
      <c r="K21" s="14"/>
    </row>
    <row r="22" spans="1:11" ht="15.75" x14ac:dyDescent="0.25">
      <c r="A22" s="10" t="s">
        <v>28</v>
      </c>
      <c r="B22" s="16"/>
      <c r="C22" s="17"/>
      <c r="D22" s="16"/>
      <c r="E22" s="18"/>
      <c r="F22" s="17"/>
      <c r="G22" s="16"/>
      <c r="H22" s="17"/>
      <c r="I22" s="14"/>
      <c r="J22" s="14"/>
      <c r="K22" s="14"/>
    </row>
    <row r="23" spans="1:11" ht="15.75" x14ac:dyDescent="0.25">
      <c r="A23" s="10" t="s">
        <v>29</v>
      </c>
      <c r="B23" s="16"/>
      <c r="C23" s="17"/>
      <c r="D23" s="16"/>
      <c r="E23" s="18"/>
      <c r="F23" s="17"/>
      <c r="G23" s="16"/>
      <c r="H23" s="17"/>
      <c r="I23" s="14"/>
      <c r="J23" s="14"/>
      <c r="K23" s="14"/>
    </row>
    <row r="24" spans="1:11" ht="15.75" x14ac:dyDescent="0.25">
      <c r="A24" s="10" t="s">
        <v>30</v>
      </c>
      <c r="B24" s="16"/>
      <c r="C24" s="17"/>
      <c r="D24" s="16"/>
      <c r="E24" s="18"/>
      <c r="F24" s="17"/>
      <c r="G24" s="16"/>
      <c r="H24" s="17"/>
      <c r="I24" s="14"/>
      <c r="J24" s="14"/>
      <c r="K24" s="14"/>
    </row>
    <row r="25" spans="1:11" ht="15.75" x14ac:dyDescent="0.25">
      <c r="A25" s="10" t="s">
        <v>31</v>
      </c>
      <c r="B25" s="16"/>
      <c r="C25" s="17"/>
      <c r="D25" s="16"/>
      <c r="E25" s="18"/>
      <c r="F25" s="17"/>
      <c r="G25" s="16"/>
      <c r="H25" s="17"/>
      <c r="I25" s="14"/>
      <c r="J25" s="14"/>
      <c r="K25" s="14"/>
    </row>
    <row r="26" spans="1:11" ht="15.75" x14ac:dyDescent="0.25">
      <c r="A26" s="10" t="s">
        <v>32</v>
      </c>
      <c r="B26" s="16"/>
      <c r="C26" s="17"/>
      <c r="D26" s="16"/>
      <c r="E26" s="18"/>
      <c r="F26" s="17"/>
      <c r="G26" s="16"/>
      <c r="H26" s="17"/>
      <c r="I26" s="14"/>
      <c r="J26" s="14"/>
      <c r="K26" s="14"/>
    </row>
    <row r="27" spans="1:11" ht="15.75" x14ac:dyDescent="0.25">
      <c r="A27" s="10" t="s">
        <v>33</v>
      </c>
      <c r="B27" s="16"/>
      <c r="C27" s="17"/>
      <c r="D27" s="16"/>
      <c r="E27" s="18"/>
      <c r="F27" s="17"/>
      <c r="G27" s="16"/>
      <c r="H27" s="17"/>
      <c r="I27" s="14"/>
      <c r="J27" s="14"/>
      <c r="K27" s="14"/>
    </row>
    <row r="28" spans="1:11" ht="15.75" x14ac:dyDescent="0.25">
      <c r="A28" s="10" t="s">
        <v>34</v>
      </c>
      <c r="B28" s="16"/>
      <c r="C28" s="17"/>
      <c r="D28" s="16"/>
      <c r="E28" s="18"/>
      <c r="F28" s="17"/>
      <c r="G28" s="16"/>
      <c r="H28" s="17"/>
      <c r="I28" s="14"/>
      <c r="J28" s="14"/>
      <c r="K28" s="14"/>
    </row>
    <row r="29" spans="1:11" ht="15.75" x14ac:dyDescent="0.25">
      <c r="A29" s="10" t="s">
        <v>35</v>
      </c>
      <c r="B29" s="16"/>
      <c r="C29" s="17"/>
      <c r="D29" s="16"/>
      <c r="E29" s="18"/>
      <c r="F29" s="17"/>
      <c r="G29" s="16"/>
      <c r="H29" s="17"/>
      <c r="I29" s="14"/>
      <c r="J29" s="14"/>
      <c r="K29" s="14"/>
    </row>
    <row r="30" spans="1:11" ht="15.75" x14ac:dyDescent="0.25">
      <c r="A30" s="10" t="s">
        <v>36</v>
      </c>
      <c r="B30" s="16"/>
      <c r="C30" s="17"/>
      <c r="D30" s="16"/>
      <c r="E30" s="18"/>
      <c r="F30" s="17"/>
      <c r="G30" s="16"/>
      <c r="H30" s="17"/>
      <c r="I30" s="14"/>
      <c r="J30" s="14"/>
      <c r="K30" s="14"/>
    </row>
    <row r="32" spans="1:11" s="7" customFormat="1" ht="43.9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5" priority="2" operator="equal">
      <formula>0</formula>
    </cfRule>
    <cfRule type="cellIs" dxfId="4" priority="3" operator="greaterThan">
      <formula>1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85" zoomScaleNormal="85" workbookViewId="0">
      <selection sqref="A1:A3"/>
    </sheetView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16.7109375" customWidth="1"/>
    <col min="260" max="260" width="22" customWidth="1"/>
    <col min="263" max="263" width="22.42578125" customWidth="1"/>
    <col min="264" max="265" width="20.28515625" customWidth="1"/>
    <col min="266" max="266" width="20.5703125" customWidth="1"/>
    <col min="267" max="267" width="19.28515625" customWidth="1"/>
    <col min="516" max="516" width="22" customWidth="1"/>
    <col min="519" max="519" width="22.42578125" customWidth="1"/>
    <col min="520" max="521" width="20.28515625" customWidth="1"/>
    <col min="522" max="522" width="20.5703125" customWidth="1"/>
    <col min="523" max="523" width="19.28515625" customWidth="1"/>
    <col min="772" max="772" width="22" customWidth="1"/>
    <col min="775" max="775" width="22.42578125" customWidth="1"/>
    <col min="776" max="777" width="20.28515625" customWidth="1"/>
    <col min="778" max="778" width="20.5703125" customWidth="1"/>
    <col min="779" max="779" width="19.28515625" customWidth="1"/>
  </cols>
  <sheetData>
    <row r="1" spans="1:11" s="7" customFormat="1" ht="15.95" customHeight="1" x14ac:dyDescent="0.2">
      <c r="A1" s="6" t="s">
        <v>0</v>
      </c>
      <c r="B1" s="6" t="s">
        <v>1</v>
      </c>
      <c r="C1" s="6"/>
      <c r="D1" s="1" t="s">
        <v>38</v>
      </c>
      <c r="E1" s="1"/>
      <c r="F1" s="1"/>
      <c r="G1" s="1"/>
      <c r="H1" s="1"/>
      <c r="I1" s="1"/>
      <c r="J1" s="1"/>
      <c r="K1" s="1"/>
    </row>
    <row r="2" spans="1:11" s="7" customFormat="1" ht="60.75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7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</row>
    <row r="4" spans="1:11" ht="15.75" x14ac:dyDescent="0.25">
      <c r="A4" s="10" t="s">
        <v>10</v>
      </c>
      <c r="B4" s="16"/>
      <c r="C4" s="17"/>
      <c r="D4" s="16"/>
      <c r="E4" s="18"/>
      <c r="F4" s="17"/>
      <c r="G4" s="16"/>
      <c r="H4" s="17"/>
      <c r="I4" s="14"/>
      <c r="J4" s="14"/>
      <c r="K4" s="14"/>
    </row>
    <row r="5" spans="1:11" ht="15.75" x14ac:dyDescent="0.25">
      <c r="A5" s="10" t="s">
        <v>11</v>
      </c>
      <c r="B5" s="16"/>
      <c r="C5" s="17"/>
      <c r="D5" s="16"/>
      <c r="E5" s="18"/>
      <c r="F5" s="17"/>
      <c r="G5" s="16"/>
      <c r="H5" s="17"/>
      <c r="I5" s="14"/>
      <c r="J5" s="14"/>
      <c r="K5" s="14"/>
    </row>
    <row r="6" spans="1:11" ht="15.75" x14ac:dyDescent="0.25">
      <c r="A6" s="10" t="s">
        <v>12</v>
      </c>
      <c r="B6" s="16"/>
      <c r="C6" s="17"/>
      <c r="D6" s="16"/>
      <c r="E6" s="18"/>
      <c r="F6" s="17"/>
      <c r="G6" s="16"/>
      <c r="H6" s="17"/>
      <c r="I6" s="14"/>
      <c r="J6" s="14"/>
      <c r="K6" s="14"/>
    </row>
    <row r="7" spans="1:11" ht="15.75" x14ac:dyDescent="0.25">
      <c r="A7" s="10" t="s">
        <v>13</v>
      </c>
      <c r="B7" s="16"/>
      <c r="C7" s="17"/>
      <c r="D7" s="16"/>
      <c r="E7" s="18"/>
      <c r="F7" s="17"/>
      <c r="G7" s="16"/>
      <c r="H7" s="17"/>
      <c r="I7" s="14"/>
      <c r="J7" s="14"/>
      <c r="K7" s="14"/>
    </row>
    <row r="8" spans="1:11" ht="15.75" x14ac:dyDescent="0.25">
      <c r="A8" s="10" t="s">
        <v>14</v>
      </c>
      <c r="B8" s="16"/>
      <c r="C8" s="17"/>
      <c r="D8" s="16"/>
      <c r="E8" s="18"/>
      <c r="F8" s="17"/>
      <c r="G8" s="16"/>
      <c r="H8" s="17"/>
      <c r="I8" s="14"/>
      <c r="J8" s="14"/>
      <c r="K8" s="14"/>
    </row>
    <row r="9" spans="1:11" ht="15.75" x14ac:dyDescent="0.25">
      <c r="A9" s="10" t="s">
        <v>15</v>
      </c>
      <c r="B9" s="16"/>
      <c r="C9" s="17"/>
      <c r="D9" s="16"/>
      <c r="E9" s="18"/>
      <c r="F9" s="17"/>
      <c r="G9" s="16"/>
      <c r="H9" s="17"/>
      <c r="I9" s="14"/>
      <c r="J9" s="14"/>
      <c r="K9" s="14"/>
    </row>
    <row r="10" spans="1:11" ht="15.75" x14ac:dyDescent="0.25">
      <c r="A10" s="10" t="s">
        <v>16</v>
      </c>
      <c r="B10" s="16"/>
      <c r="C10" s="17"/>
      <c r="D10" s="16"/>
      <c r="E10" s="18"/>
      <c r="F10" s="17"/>
      <c r="G10" s="16"/>
      <c r="H10" s="17"/>
      <c r="I10" s="14"/>
      <c r="J10" s="14"/>
      <c r="K10" s="14"/>
    </row>
    <row r="11" spans="1:11" ht="15.75" x14ac:dyDescent="0.25">
      <c r="A11" s="10" t="s">
        <v>17</v>
      </c>
      <c r="B11" s="16"/>
      <c r="C11" s="17"/>
      <c r="D11" s="16"/>
      <c r="E11" s="18"/>
      <c r="F11" s="17"/>
      <c r="G11" s="16"/>
      <c r="H11" s="17"/>
      <c r="I11" s="14"/>
      <c r="J11" s="14"/>
      <c r="K11" s="14"/>
    </row>
    <row r="12" spans="1:11" ht="15.75" x14ac:dyDescent="0.25">
      <c r="A12" s="10" t="s">
        <v>18</v>
      </c>
      <c r="B12" s="16"/>
      <c r="C12" s="17"/>
      <c r="D12" s="16"/>
      <c r="E12" s="18"/>
      <c r="F12" s="17"/>
      <c r="G12" s="16"/>
      <c r="H12" s="17"/>
      <c r="I12" s="14"/>
      <c r="J12" s="14"/>
      <c r="K12" s="14"/>
    </row>
    <row r="13" spans="1:11" ht="15.75" x14ac:dyDescent="0.25">
      <c r="A13" s="10" t="s">
        <v>19</v>
      </c>
      <c r="B13" s="16"/>
      <c r="C13" s="17"/>
      <c r="D13" s="16"/>
      <c r="E13" s="18"/>
      <c r="F13" s="17"/>
      <c r="G13" s="16"/>
      <c r="H13" s="17"/>
      <c r="I13" s="14"/>
      <c r="J13" s="14"/>
      <c r="K13" s="14"/>
    </row>
    <row r="14" spans="1:11" ht="15.75" x14ac:dyDescent="0.25">
      <c r="A14" s="10" t="s">
        <v>20</v>
      </c>
      <c r="B14" s="16"/>
      <c r="C14" s="17"/>
      <c r="D14" s="16"/>
      <c r="E14" s="18"/>
      <c r="F14" s="17"/>
      <c r="G14" s="16"/>
      <c r="H14" s="17"/>
      <c r="I14" s="14"/>
      <c r="J14" s="14"/>
      <c r="K14" s="14"/>
    </row>
    <row r="15" spans="1:11" ht="15.75" x14ac:dyDescent="0.25">
      <c r="A15" s="10" t="s">
        <v>21</v>
      </c>
      <c r="B15" s="16"/>
      <c r="C15" s="17"/>
      <c r="D15" s="16"/>
      <c r="E15" s="18"/>
      <c r="F15" s="17"/>
      <c r="G15" s="16"/>
      <c r="H15" s="17"/>
      <c r="I15" s="14"/>
      <c r="J15" s="14"/>
      <c r="K15" s="14"/>
    </row>
    <row r="16" spans="1:11" ht="15.75" x14ac:dyDescent="0.25">
      <c r="A16" s="10" t="s">
        <v>22</v>
      </c>
      <c r="B16" s="16"/>
      <c r="C16" s="17"/>
      <c r="D16" s="16"/>
      <c r="E16" s="18"/>
      <c r="F16" s="17"/>
      <c r="G16" s="16"/>
      <c r="H16" s="17"/>
      <c r="I16" s="14"/>
      <c r="J16" s="14"/>
      <c r="K16" s="14"/>
    </row>
    <row r="17" spans="1:11" ht="15.75" x14ac:dyDescent="0.25">
      <c r="A17" s="10" t="s">
        <v>23</v>
      </c>
      <c r="B17" s="16"/>
      <c r="C17" s="17"/>
      <c r="D17" s="16"/>
      <c r="E17" s="18"/>
      <c r="F17" s="17"/>
      <c r="G17" s="16"/>
      <c r="H17" s="17"/>
      <c r="I17" s="14"/>
      <c r="J17" s="14"/>
      <c r="K17" s="14"/>
    </row>
    <row r="18" spans="1:11" ht="15.75" x14ac:dyDescent="0.25">
      <c r="A18" s="10" t="s">
        <v>24</v>
      </c>
      <c r="B18" s="16"/>
      <c r="C18" s="17"/>
      <c r="D18" s="16"/>
      <c r="E18" s="18"/>
      <c r="F18" s="17"/>
      <c r="G18" s="16"/>
      <c r="H18" s="17"/>
      <c r="I18" s="14"/>
      <c r="J18" s="14"/>
      <c r="K18" s="14"/>
    </row>
    <row r="19" spans="1:11" ht="15.75" x14ac:dyDescent="0.25">
      <c r="A19" s="10" t="s">
        <v>25</v>
      </c>
      <c r="B19" s="16"/>
      <c r="C19" s="17"/>
      <c r="D19" s="16"/>
      <c r="E19" s="18"/>
      <c r="F19" s="17"/>
      <c r="G19" s="16"/>
      <c r="H19" s="17"/>
      <c r="I19" s="14"/>
      <c r="J19" s="14"/>
      <c r="K19" s="14"/>
    </row>
    <row r="20" spans="1:11" ht="15.75" x14ac:dyDescent="0.25">
      <c r="A20" s="10" t="s">
        <v>26</v>
      </c>
      <c r="B20" s="16"/>
      <c r="C20" s="17"/>
      <c r="D20" s="16"/>
      <c r="E20" s="18"/>
      <c r="F20" s="17"/>
      <c r="G20" s="16"/>
      <c r="H20" s="17"/>
      <c r="I20" s="14"/>
      <c r="J20" s="14"/>
      <c r="K20" s="14"/>
    </row>
    <row r="21" spans="1:11" ht="15.75" x14ac:dyDescent="0.25">
      <c r="A21" s="10" t="s">
        <v>27</v>
      </c>
      <c r="B21" s="16"/>
      <c r="C21" s="17"/>
      <c r="D21" s="16"/>
      <c r="E21" s="18"/>
      <c r="F21" s="17"/>
      <c r="G21" s="16"/>
      <c r="H21" s="17"/>
      <c r="I21" s="14"/>
      <c r="J21" s="14"/>
      <c r="K21" s="14"/>
    </row>
    <row r="22" spans="1:11" ht="15.75" x14ac:dyDescent="0.25">
      <c r="A22" s="10" t="s">
        <v>28</v>
      </c>
      <c r="B22" s="16"/>
      <c r="C22" s="17"/>
      <c r="D22" s="16"/>
      <c r="E22" s="18"/>
      <c r="F22" s="17"/>
      <c r="G22" s="16"/>
      <c r="H22" s="17"/>
      <c r="I22" s="14"/>
      <c r="J22" s="14"/>
      <c r="K22" s="14"/>
    </row>
    <row r="23" spans="1:11" ht="15.75" x14ac:dyDescent="0.25">
      <c r="A23" s="10" t="s">
        <v>29</v>
      </c>
      <c r="B23" s="16"/>
      <c r="C23" s="17"/>
      <c r="D23" s="16"/>
      <c r="E23" s="18"/>
      <c r="F23" s="17"/>
      <c r="G23" s="16"/>
      <c r="H23" s="17"/>
      <c r="I23" s="14"/>
      <c r="J23" s="14"/>
      <c r="K23" s="14"/>
    </row>
    <row r="24" spans="1:11" ht="15.75" x14ac:dyDescent="0.25">
      <c r="A24" s="10" t="s">
        <v>30</v>
      </c>
      <c r="B24" s="16"/>
      <c r="C24" s="17"/>
      <c r="D24" s="16"/>
      <c r="E24" s="18"/>
      <c r="F24" s="17"/>
      <c r="G24" s="16"/>
      <c r="H24" s="17"/>
      <c r="I24" s="14"/>
      <c r="J24" s="14"/>
      <c r="K24" s="14"/>
    </row>
    <row r="25" spans="1:11" ht="15.75" x14ac:dyDescent="0.25">
      <c r="A25" s="10" t="s">
        <v>31</v>
      </c>
      <c r="B25" s="16"/>
      <c r="C25" s="17"/>
      <c r="D25" s="16"/>
      <c r="E25" s="18"/>
      <c r="F25" s="17"/>
      <c r="G25" s="16"/>
      <c r="H25" s="17"/>
      <c r="I25" s="14"/>
      <c r="J25" s="14"/>
      <c r="K25" s="14"/>
    </row>
    <row r="26" spans="1:11" ht="15.75" x14ac:dyDescent="0.25">
      <c r="A26" s="10" t="s">
        <v>32</v>
      </c>
      <c r="B26" s="16"/>
      <c r="C26" s="17"/>
      <c r="D26" s="16"/>
      <c r="E26" s="18"/>
      <c r="F26" s="17"/>
      <c r="G26" s="16"/>
      <c r="H26" s="17"/>
      <c r="I26" s="14"/>
      <c r="J26" s="14"/>
      <c r="K26" s="14"/>
    </row>
    <row r="27" spans="1:11" ht="15.75" x14ac:dyDescent="0.25">
      <c r="A27" s="10" t="s">
        <v>33</v>
      </c>
      <c r="B27" s="16"/>
      <c r="C27" s="17"/>
      <c r="D27" s="16"/>
      <c r="E27" s="18"/>
      <c r="F27" s="17"/>
      <c r="G27" s="16"/>
      <c r="H27" s="17"/>
      <c r="I27" s="14"/>
      <c r="J27" s="14"/>
      <c r="K27" s="14"/>
    </row>
    <row r="28" spans="1:11" ht="15.75" x14ac:dyDescent="0.25">
      <c r="A28" s="10" t="s">
        <v>34</v>
      </c>
      <c r="B28" s="16"/>
      <c r="C28" s="17"/>
      <c r="D28" s="16"/>
      <c r="E28" s="18"/>
      <c r="F28" s="17"/>
      <c r="G28" s="16"/>
      <c r="H28" s="17"/>
      <c r="I28" s="14"/>
      <c r="J28" s="14"/>
      <c r="K28" s="14"/>
    </row>
    <row r="29" spans="1:11" ht="15.75" x14ac:dyDescent="0.25">
      <c r="A29" s="10" t="s">
        <v>35</v>
      </c>
      <c r="B29" s="16"/>
      <c r="C29" s="17"/>
      <c r="D29" s="16"/>
      <c r="E29" s="18"/>
      <c r="F29" s="17"/>
      <c r="G29" s="16"/>
      <c r="H29" s="17"/>
      <c r="I29" s="14"/>
      <c r="J29" s="14"/>
      <c r="K29" s="14"/>
    </row>
    <row r="30" spans="1:11" ht="15.75" x14ac:dyDescent="0.25">
      <c r="A30" s="10" t="s">
        <v>36</v>
      </c>
      <c r="B30" s="16"/>
      <c r="C30" s="17"/>
      <c r="D30" s="16"/>
      <c r="E30" s="18"/>
      <c r="F30" s="17"/>
      <c r="G30" s="16"/>
      <c r="H30" s="17"/>
      <c r="I30" s="14"/>
      <c r="J30" s="14"/>
      <c r="K30" s="14"/>
    </row>
    <row r="32" spans="1:11" s="7" customFormat="1" ht="49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3" priority="2" operator="equal">
      <formula>0</formula>
    </cfRule>
    <cfRule type="cellIs" dxfId="2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85" zoomScaleNormal="85" workbookViewId="0"/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16.7109375" customWidth="1"/>
    <col min="260" max="260" width="22" customWidth="1"/>
    <col min="263" max="263" width="22.42578125" customWidth="1"/>
    <col min="264" max="265" width="20.28515625" customWidth="1"/>
    <col min="266" max="266" width="20.5703125" customWidth="1"/>
    <col min="267" max="267" width="19.28515625" customWidth="1"/>
    <col min="516" max="516" width="22" customWidth="1"/>
    <col min="519" max="519" width="22.42578125" customWidth="1"/>
    <col min="520" max="521" width="20.28515625" customWidth="1"/>
    <col min="522" max="522" width="20.5703125" customWidth="1"/>
    <col min="523" max="523" width="19.28515625" customWidth="1"/>
    <col min="772" max="772" width="22" customWidth="1"/>
    <col min="775" max="775" width="22.42578125" customWidth="1"/>
    <col min="776" max="777" width="20.28515625" customWidth="1"/>
    <col min="778" max="778" width="20.5703125" customWidth="1"/>
    <col min="779" max="779" width="19.28515625" customWidth="1"/>
  </cols>
  <sheetData>
    <row r="1" spans="1:11" s="7" customFormat="1" ht="15.95" customHeight="1" x14ac:dyDescent="0.2">
      <c r="A1" s="6" t="s">
        <v>0</v>
      </c>
      <c r="B1" s="6" t="s">
        <v>1</v>
      </c>
      <c r="C1" s="6"/>
      <c r="D1" s="1" t="s">
        <v>38</v>
      </c>
      <c r="E1" s="1"/>
      <c r="F1" s="1"/>
      <c r="G1" s="1"/>
      <c r="H1" s="1"/>
      <c r="I1" s="1"/>
      <c r="J1" s="1"/>
      <c r="K1" s="1"/>
    </row>
    <row r="2" spans="1:11" s="7" customFormat="1" ht="60.75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7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</row>
    <row r="4" spans="1:11" ht="15.75" x14ac:dyDescent="0.25">
      <c r="A4" s="10" t="s">
        <v>10</v>
      </c>
      <c r="B4" s="16"/>
      <c r="C4" s="17"/>
      <c r="D4" s="16"/>
      <c r="E4" s="18"/>
      <c r="F4" s="17"/>
      <c r="G4" s="16"/>
      <c r="H4" s="17"/>
      <c r="I4" s="14"/>
      <c r="J4" s="14"/>
      <c r="K4" s="14"/>
    </row>
    <row r="5" spans="1:11" ht="15.75" x14ac:dyDescent="0.25">
      <c r="A5" s="10" t="s">
        <v>11</v>
      </c>
      <c r="B5" s="16"/>
      <c r="C5" s="17"/>
      <c r="D5" s="16"/>
      <c r="E5" s="18"/>
      <c r="F5" s="17"/>
      <c r="G5" s="16"/>
      <c r="H5" s="17"/>
      <c r="I5" s="14"/>
      <c r="J5" s="14"/>
      <c r="K5" s="14"/>
    </row>
    <row r="6" spans="1:11" ht="15.75" x14ac:dyDescent="0.25">
      <c r="A6" s="10" t="s">
        <v>12</v>
      </c>
      <c r="B6" s="16"/>
      <c r="C6" s="17"/>
      <c r="D6" s="16"/>
      <c r="E6" s="18"/>
      <c r="F6" s="17"/>
      <c r="G6" s="16"/>
      <c r="H6" s="17"/>
      <c r="I6" s="14"/>
      <c r="J6" s="14"/>
      <c r="K6" s="14"/>
    </row>
    <row r="7" spans="1:11" ht="15.75" x14ac:dyDescent="0.25">
      <c r="A7" s="10" t="s">
        <v>13</v>
      </c>
      <c r="B7" s="16"/>
      <c r="C7" s="17"/>
      <c r="D7" s="16"/>
      <c r="E7" s="18"/>
      <c r="F7" s="17"/>
      <c r="G7" s="16"/>
      <c r="H7" s="17"/>
      <c r="I7" s="14"/>
      <c r="J7" s="14"/>
      <c r="K7" s="14"/>
    </row>
    <row r="8" spans="1:11" ht="15.75" x14ac:dyDescent="0.25">
      <c r="A8" s="10" t="s">
        <v>14</v>
      </c>
      <c r="B8" s="16"/>
      <c r="C8" s="17"/>
      <c r="D8" s="16"/>
      <c r="E8" s="18"/>
      <c r="F8" s="17"/>
      <c r="G8" s="16"/>
      <c r="H8" s="17"/>
      <c r="I8" s="14"/>
      <c r="J8" s="14"/>
      <c r="K8" s="14"/>
    </row>
    <row r="9" spans="1:11" ht="15.75" x14ac:dyDescent="0.25">
      <c r="A9" s="10" t="s">
        <v>15</v>
      </c>
      <c r="B9" s="16"/>
      <c r="C9" s="17"/>
      <c r="D9" s="16"/>
      <c r="E9" s="18"/>
      <c r="F9" s="17"/>
      <c r="G9" s="16"/>
      <c r="H9" s="17"/>
      <c r="I9" s="14"/>
      <c r="J9" s="14"/>
      <c r="K9" s="14"/>
    </row>
    <row r="10" spans="1:11" ht="15.75" x14ac:dyDescent="0.25">
      <c r="A10" s="10" t="s">
        <v>16</v>
      </c>
      <c r="B10" s="16"/>
      <c r="C10" s="17"/>
      <c r="D10" s="16"/>
      <c r="E10" s="18"/>
      <c r="F10" s="17"/>
      <c r="G10" s="16"/>
      <c r="H10" s="17"/>
      <c r="I10" s="14"/>
      <c r="J10" s="14"/>
      <c r="K10" s="14"/>
    </row>
    <row r="11" spans="1:11" ht="15.75" x14ac:dyDescent="0.25">
      <c r="A11" s="10" t="s">
        <v>17</v>
      </c>
      <c r="B11" s="16"/>
      <c r="C11" s="17"/>
      <c r="D11" s="16"/>
      <c r="E11" s="18"/>
      <c r="F11" s="17"/>
      <c r="G11" s="16"/>
      <c r="H11" s="17"/>
      <c r="I11" s="14"/>
      <c r="J11" s="14"/>
      <c r="K11" s="14"/>
    </row>
    <row r="12" spans="1:11" ht="15.75" x14ac:dyDescent="0.25">
      <c r="A12" s="10" t="s">
        <v>18</v>
      </c>
      <c r="B12" s="16"/>
      <c r="C12" s="17"/>
      <c r="D12" s="16"/>
      <c r="E12" s="18"/>
      <c r="F12" s="17"/>
      <c r="G12" s="16"/>
      <c r="H12" s="17"/>
      <c r="I12" s="14"/>
      <c r="J12" s="14"/>
      <c r="K12" s="14"/>
    </row>
    <row r="13" spans="1:11" ht="15.75" x14ac:dyDescent="0.25">
      <c r="A13" s="10" t="s">
        <v>19</v>
      </c>
      <c r="B13" s="16"/>
      <c r="C13" s="17"/>
      <c r="D13" s="16"/>
      <c r="E13" s="18"/>
      <c r="F13" s="17"/>
      <c r="G13" s="16"/>
      <c r="H13" s="17"/>
      <c r="I13" s="14"/>
      <c r="J13" s="14"/>
      <c r="K13" s="14"/>
    </row>
    <row r="14" spans="1:11" ht="15.75" x14ac:dyDescent="0.25">
      <c r="A14" s="10" t="s">
        <v>20</v>
      </c>
      <c r="B14" s="16"/>
      <c r="C14" s="17"/>
      <c r="D14" s="16"/>
      <c r="E14" s="18"/>
      <c r="F14" s="17"/>
      <c r="G14" s="16"/>
      <c r="H14" s="17"/>
      <c r="I14" s="14"/>
      <c r="J14" s="14"/>
      <c r="K14" s="14"/>
    </row>
    <row r="15" spans="1:11" ht="15.75" x14ac:dyDescent="0.25">
      <c r="A15" s="10" t="s">
        <v>21</v>
      </c>
      <c r="B15" s="16"/>
      <c r="C15" s="17"/>
      <c r="D15" s="16"/>
      <c r="E15" s="18"/>
      <c r="F15" s="17"/>
      <c r="G15" s="16"/>
      <c r="H15" s="17"/>
      <c r="I15" s="14"/>
      <c r="J15" s="14"/>
      <c r="K15" s="14"/>
    </row>
    <row r="16" spans="1:11" ht="15.75" x14ac:dyDescent="0.25">
      <c r="A16" s="10" t="s">
        <v>22</v>
      </c>
      <c r="B16" s="16"/>
      <c r="C16" s="17"/>
      <c r="D16" s="16"/>
      <c r="E16" s="18"/>
      <c r="F16" s="17"/>
      <c r="G16" s="16"/>
      <c r="H16" s="17"/>
      <c r="I16" s="14"/>
      <c r="J16" s="14"/>
      <c r="K16" s="14"/>
    </row>
    <row r="17" spans="1:11" ht="15.75" x14ac:dyDescent="0.25">
      <c r="A17" s="10" t="s">
        <v>23</v>
      </c>
      <c r="B17" s="16"/>
      <c r="C17" s="17"/>
      <c r="D17" s="16"/>
      <c r="E17" s="18"/>
      <c r="F17" s="17"/>
      <c r="G17" s="16"/>
      <c r="H17" s="17"/>
      <c r="I17" s="14"/>
      <c r="J17" s="14"/>
      <c r="K17" s="14"/>
    </row>
    <row r="18" spans="1:11" ht="15.75" x14ac:dyDescent="0.25">
      <c r="A18" s="10" t="s">
        <v>24</v>
      </c>
      <c r="B18" s="16"/>
      <c r="C18" s="17"/>
      <c r="D18" s="16"/>
      <c r="E18" s="18"/>
      <c r="F18" s="17"/>
      <c r="G18" s="16"/>
      <c r="H18" s="17"/>
      <c r="I18" s="14"/>
      <c r="J18" s="14"/>
      <c r="K18" s="14"/>
    </row>
    <row r="19" spans="1:11" ht="15.75" x14ac:dyDescent="0.25">
      <c r="A19" s="10" t="s">
        <v>25</v>
      </c>
      <c r="B19" s="16"/>
      <c r="C19" s="17"/>
      <c r="D19" s="16"/>
      <c r="E19" s="18"/>
      <c r="F19" s="17"/>
      <c r="G19" s="16"/>
      <c r="H19" s="17"/>
      <c r="I19" s="14"/>
      <c r="J19" s="14"/>
      <c r="K19" s="14"/>
    </row>
    <row r="20" spans="1:11" ht="15.75" x14ac:dyDescent="0.25">
      <c r="A20" s="10" t="s">
        <v>26</v>
      </c>
      <c r="B20" s="16"/>
      <c r="C20" s="17"/>
      <c r="D20" s="16"/>
      <c r="E20" s="18"/>
      <c r="F20" s="17"/>
      <c r="G20" s="16"/>
      <c r="H20" s="17"/>
      <c r="I20" s="14"/>
      <c r="J20" s="14"/>
      <c r="K20" s="14"/>
    </row>
    <row r="21" spans="1:11" ht="15.75" x14ac:dyDescent="0.25">
      <c r="A21" s="10" t="s">
        <v>27</v>
      </c>
      <c r="B21" s="16"/>
      <c r="C21" s="17"/>
      <c r="D21" s="16"/>
      <c r="E21" s="18"/>
      <c r="F21" s="17"/>
      <c r="G21" s="16"/>
      <c r="H21" s="17"/>
      <c r="I21" s="14"/>
      <c r="J21" s="14"/>
      <c r="K21" s="14"/>
    </row>
    <row r="22" spans="1:11" ht="15.75" x14ac:dyDescent="0.25">
      <c r="A22" s="10" t="s">
        <v>28</v>
      </c>
      <c r="B22" s="16"/>
      <c r="C22" s="17"/>
      <c r="D22" s="16"/>
      <c r="E22" s="18"/>
      <c r="F22" s="17"/>
      <c r="G22" s="16"/>
      <c r="H22" s="17"/>
      <c r="I22" s="14"/>
      <c r="J22" s="14"/>
      <c r="K22" s="14"/>
    </row>
    <row r="23" spans="1:11" ht="15.75" x14ac:dyDescent="0.25">
      <c r="A23" s="10" t="s">
        <v>29</v>
      </c>
      <c r="B23" s="16"/>
      <c r="C23" s="17"/>
      <c r="D23" s="16"/>
      <c r="E23" s="18"/>
      <c r="F23" s="17"/>
      <c r="G23" s="16"/>
      <c r="H23" s="17"/>
      <c r="I23" s="14"/>
      <c r="J23" s="14"/>
      <c r="K23" s="14"/>
    </row>
    <row r="24" spans="1:11" ht="15.75" x14ac:dyDescent="0.25">
      <c r="A24" s="10" t="s">
        <v>30</v>
      </c>
      <c r="B24" s="16"/>
      <c r="C24" s="17"/>
      <c r="D24" s="16"/>
      <c r="E24" s="18"/>
      <c r="F24" s="17"/>
      <c r="G24" s="16"/>
      <c r="H24" s="17"/>
      <c r="I24" s="14"/>
      <c r="J24" s="14"/>
      <c r="K24" s="14"/>
    </row>
    <row r="25" spans="1:11" ht="15.75" x14ac:dyDescent="0.25">
      <c r="A25" s="10" t="s">
        <v>31</v>
      </c>
      <c r="B25" s="16"/>
      <c r="C25" s="17"/>
      <c r="D25" s="16"/>
      <c r="E25" s="18"/>
      <c r="F25" s="17"/>
      <c r="G25" s="16"/>
      <c r="H25" s="17"/>
      <c r="I25" s="14"/>
      <c r="J25" s="14"/>
      <c r="K25" s="14"/>
    </row>
    <row r="26" spans="1:11" ht="15.75" x14ac:dyDescent="0.25">
      <c r="A26" s="10" t="s">
        <v>32</v>
      </c>
      <c r="B26" s="16"/>
      <c r="C26" s="17"/>
      <c r="D26" s="16"/>
      <c r="E26" s="18"/>
      <c r="F26" s="17"/>
      <c r="G26" s="16"/>
      <c r="H26" s="17"/>
      <c r="I26" s="14"/>
      <c r="J26" s="14"/>
      <c r="K26" s="14"/>
    </row>
    <row r="27" spans="1:11" ht="15.75" x14ac:dyDescent="0.25">
      <c r="A27" s="10" t="s">
        <v>33</v>
      </c>
      <c r="B27" s="16"/>
      <c r="C27" s="17"/>
      <c r="D27" s="16"/>
      <c r="E27" s="18"/>
      <c r="F27" s="17"/>
      <c r="G27" s="16"/>
      <c r="H27" s="17"/>
      <c r="I27" s="14"/>
      <c r="J27" s="14"/>
      <c r="K27" s="14"/>
    </row>
    <row r="28" spans="1:11" ht="15.75" x14ac:dyDescent="0.25">
      <c r="A28" s="10" t="s">
        <v>34</v>
      </c>
      <c r="B28" s="16"/>
      <c r="C28" s="17"/>
      <c r="D28" s="16"/>
      <c r="E28" s="18"/>
      <c r="F28" s="17"/>
      <c r="G28" s="16"/>
      <c r="H28" s="17"/>
      <c r="I28" s="14"/>
      <c r="J28" s="14"/>
      <c r="K28" s="14"/>
    </row>
    <row r="29" spans="1:11" ht="15.75" x14ac:dyDescent="0.25">
      <c r="A29" s="10" t="s">
        <v>35</v>
      </c>
      <c r="B29" s="16"/>
      <c r="C29" s="17"/>
      <c r="D29" s="16"/>
      <c r="E29" s="18"/>
      <c r="F29" s="17"/>
      <c r="G29" s="16"/>
      <c r="H29" s="17"/>
      <c r="I29" s="14"/>
      <c r="J29" s="14"/>
      <c r="K29" s="14"/>
    </row>
    <row r="30" spans="1:11" ht="15.75" x14ac:dyDescent="0.25">
      <c r="A30" s="10" t="s">
        <v>36</v>
      </c>
      <c r="B30" s="16"/>
      <c r="C30" s="17"/>
      <c r="D30" s="16"/>
      <c r="E30" s="18"/>
      <c r="F30" s="17"/>
      <c r="G30" s="16"/>
      <c r="H30" s="17"/>
      <c r="I30" s="14"/>
      <c r="J30" s="14"/>
      <c r="K30" s="14"/>
    </row>
    <row r="32" spans="1:11" s="7" customFormat="1" ht="49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" priority="2" operator="equal">
      <formula>0</formula>
    </cfRule>
    <cfRule type="cellIs" dxfId="0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5" zoomScaleNormal="85" workbookViewId="0">
      <selection activeCell="B4" sqref="B4"/>
    </sheetView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26.85546875" customWidth="1"/>
    <col min="257" max="257" width="22" customWidth="1"/>
    <col min="260" max="260" width="22.42578125" customWidth="1"/>
    <col min="261" max="262" width="20.28515625" customWidth="1"/>
    <col min="263" max="263" width="20.5703125" customWidth="1"/>
    <col min="264" max="264" width="19.28515625" customWidth="1"/>
    <col min="513" max="513" width="22" customWidth="1"/>
    <col min="516" max="516" width="22.42578125" customWidth="1"/>
    <col min="517" max="518" width="20.28515625" customWidth="1"/>
    <col min="519" max="519" width="20.5703125" customWidth="1"/>
    <col min="520" max="520" width="19.28515625" customWidth="1"/>
    <col min="769" max="769" width="22" customWidth="1"/>
    <col min="772" max="772" width="22.42578125" customWidth="1"/>
    <col min="773" max="774" width="20.28515625" customWidth="1"/>
    <col min="775" max="775" width="20.5703125" customWidth="1"/>
    <col min="776" max="776" width="19.28515625" customWidth="1"/>
    <col min="1022" max="1024" width="11.5703125" customWidth="1"/>
  </cols>
  <sheetData>
    <row r="1" spans="1:1024" s="7" customFormat="1" ht="15.75" x14ac:dyDescent="0.2">
      <c r="AMH1"/>
      <c r="AMI1"/>
      <c r="AMJ1"/>
    </row>
    <row r="2" spans="1:1024" s="7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  <c r="AMH2"/>
      <c r="AMI2"/>
      <c r="AMJ2"/>
    </row>
    <row r="3" spans="1:1024" s="7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  <c r="AMH3"/>
      <c r="AMI3"/>
      <c r="AMJ3"/>
    </row>
    <row r="4" spans="1:1024" ht="15.75" x14ac:dyDescent="0.25">
      <c r="A4" s="10" t="s">
        <v>10</v>
      </c>
      <c r="B4" s="11" t="str">
        <f>'[56]Статистика по приему вызовов.xl'!$E$7</f>
        <v>139</v>
      </c>
      <c r="C4" s="12" t="str">
        <f>'[57]Общая статистика УКИО.xls'!$D$16</f>
        <v>137</v>
      </c>
      <c r="D4" s="11" t="str">
        <f>'[56]Статистика по приему вызовов.xl'!$E$17</f>
        <v>13</v>
      </c>
      <c r="E4" s="13">
        <f t="shared" ref="E4:E30" si="0">B4-D4-G4</f>
        <v>123</v>
      </c>
      <c r="F4" s="12">
        <f>C4-H4-'[57]Общая статистика УКИО.xls'!$D$14</f>
        <v>128</v>
      </c>
      <c r="G4" s="11" t="str">
        <f>'[56]Статистика по приему вызовов.xl'!$E$14</f>
        <v>3</v>
      </c>
      <c r="H4" s="12" t="str">
        <f>'[57]Общая статистика УКИО.xls'!$D$12</f>
        <v>9</v>
      </c>
      <c r="I4" s="14">
        <f>_xlfn.IFNA(VLOOKUP($A4&amp;" ЕДДС",'[58]1'!$B$2:$E$60,2,0)/86400, "")</f>
        <v>5.115740740740741E-3</v>
      </c>
      <c r="J4" s="14">
        <f>_xlfn.IFNA(VLOOKUP($A4&amp;" ЕДДС",'[58]1'!$B$2:$E$60,3,0)/86400, "")</f>
        <v>0</v>
      </c>
      <c r="K4" s="14">
        <f>_xlfn.IFNA(VLOOKUP($A4&amp;" ЕДДС",'[58]1'!$B$2:$E$60,4,0)/86400, "")</f>
        <v>0</v>
      </c>
      <c r="L4" s="14" t="str">
        <f>_xlfn.IFNA(VLOOKUP($A4&amp;" ЕДДС",'[58]1'!$B$1:$E$60,1,0),"")</f>
        <v>Велижский ЕДДС</v>
      </c>
    </row>
    <row r="5" spans="1:1024" ht="15.75" x14ac:dyDescent="0.25">
      <c r="A5" s="10" t="s">
        <v>11</v>
      </c>
      <c r="B5" s="11" t="str">
        <f>'[59]Статистика по приему вызовов.xl'!$E$7</f>
        <v>1124</v>
      </c>
      <c r="C5" s="12" t="str">
        <f>'[60]Общая статистика УКИО.xls'!$D$16</f>
        <v>1133</v>
      </c>
      <c r="D5" s="11" t="str">
        <f>'[59]Статистика по приему вызовов.xl'!$E$17</f>
        <v>72</v>
      </c>
      <c r="E5" s="13">
        <f t="shared" si="0"/>
        <v>1010</v>
      </c>
      <c r="F5" s="12">
        <f>C5-H5-'[60]Общая статистика УКИО.xls'!$D$14</f>
        <v>1054</v>
      </c>
      <c r="G5" s="11" t="str">
        <f>'[59]Статистика по приему вызовов.xl'!$E$14</f>
        <v>42</v>
      </c>
      <c r="H5" s="12" t="str">
        <f>'[60]Общая статистика УКИО.xls'!$D$12</f>
        <v>77</v>
      </c>
      <c r="I5" s="14">
        <f>_xlfn.IFNA(VLOOKUP($A5&amp;" ЕДДС",'[58]1'!$B$2:$E$60,2,0)/86400, "")</f>
        <v>1.2962962962962963E-3</v>
      </c>
      <c r="J5" s="14">
        <f>_xlfn.IFNA(VLOOKUP($A5&amp;" ЕДДС",'[58]1'!$B$2:$E$60,3,0)/86400, "")</f>
        <v>0</v>
      </c>
      <c r="K5" s="14">
        <f>_xlfn.IFNA(VLOOKUP($A5&amp;" ЕДДС",'[58]1'!$B$2:$E$60,4,0)/86400, "")</f>
        <v>0</v>
      </c>
      <c r="L5" s="14" t="str">
        <f>_xlfn.IFNA(VLOOKUP($A5&amp;" ЕДДС",'[58]1'!$B$1:$E$60,1,0),"")</f>
        <v>Вяземский ЕДДС</v>
      </c>
    </row>
    <row r="6" spans="1:1024" ht="15.75" x14ac:dyDescent="0.25">
      <c r="A6" s="10" t="s">
        <v>12</v>
      </c>
      <c r="B6" s="11" t="str">
        <f>'[61]Статистика по приему вызовов.xl'!$E$7</f>
        <v>675</v>
      </c>
      <c r="C6" s="12" t="str">
        <f>'[62]Общая статистика УКИО.xls'!$D$16</f>
        <v>682</v>
      </c>
      <c r="D6" s="11" t="str">
        <f>'[61]Статистика по приему вызовов.xl'!$E$17</f>
        <v>40</v>
      </c>
      <c r="E6" s="13">
        <f t="shared" si="0"/>
        <v>588</v>
      </c>
      <c r="F6" s="12">
        <f>C6-H6-'[62]Общая статистика УКИО.xls'!$D$14</f>
        <v>610</v>
      </c>
      <c r="G6" s="11" t="str">
        <f>'[61]Статистика по приему вызовов.xl'!$E$14</f>
        <v>47</v>
      </c>
      <c r="H6" s="12" t="str">
        <f>'[62]Общая статистика УКИО.xls'!$D$12</f>
        <v>69</v>
      </c>
      <c r="I6" s="14">
        <f>_xlfn.IFNA(VLOOKUP($A6&amp;" ЕДДС",'[58]1'!$B$2:$E$60,2,0)/86400, "")</f>
        <v>2.6620370370370372E-4</v>
      </c>
      <c r="J6" s="14">
        <f>_xlfn.IFNA(VLOOKUP($A6&amp;" ЕДДС",'[58]1'!$B$2:$E$60,3,0)/86400, "")</f>
        <v>0</v>
      </c>
      <c r="K6" s="14">
        <f>_xlfn.IFNA(VLOOKUP($A6&amp;" ЕДДС",'[58]1'!$B$2:$E$60,4,0)/86400, "")</f>
        <v>0</v>
      </c>
      <c r="L6" s="14" t="str">
        <f>_xlfn.IFNA(VLOOKUP($A6&amp;" ЕДДС",'[58]1'!$B$1:$E$60,1,0),"")</f>
        <v>Гагаринский ЕДДС</v>
      </c>
    </row>
    <row r="7" spans="1:1024" ht="15.75" x14ac:dyDescent="0.25">
      <c r="A7" s="10" t="s">
        <v>13</v>
      </c>
      <c r="B7" s="11" t="str">
        <f>'[63]Статистика по приему вызовов.xl'!$E$7</f>
        <v>30</v>
      </c>
      <c r="C7" s="12" t="str">
        <f>'[64]Общая статистика УКИО.xls'!$D$16</f>
        <v>31</v>
      </c>
      <c r="D7" s="11" t="str">
        <f>'[63]Статистика по приему вызовов.xl'!$E$17</f>
        <v>4</v>
      </c>
      <c r="E7" s="13">
        <f t="shared" si="0"/>
        <v>25</v>
      </c>
      <c r="F7" s="12">
        <f>C7-H7-'[64]Общая статистика УКИО.xls'!$D$14</f>
        <v>29</v>
      </c>
      <c r="G7" s="11" t="str">
        <f>'[63]Статистика по приему вызовов.xl'!$E$14</f>
        <v>1</v>
      </c>
      <c r="H7" s="12" t="str">
        <f>'[64]Общая статистика УКИО.xls'!$D$12</f>
        <v>2</v>
      </c>
      <c r="I7" s="14">
        <f>_xlfn.IFNA(VLOOKUP($A7&amp;" ЕДДС",'[58]1'!$B$2:$E$60,2,0)/86400, "")</f>
        <v>9.6412037037037039E-3</v>
      </c>
      <c r="J7" s="14">
        <f>_xlfn.IFNA(VLOOKUP($A7&amp;" ЕДДС",'[58]1'!$B$2:$E$60,3,0)/86400, "")</f>
        <v>0</v>
      </c>
      <c r="K7" s="14">
        <f>_xlfn.IFNA(VLOOKUP($A7&amp;" ЕДДС",'[58]1'!$B$2:$E$60,4,0)/86400, "")</f>
        <v>0</v>
      </c>
      <c r="L7" s="14" t="str">
        <f>_xlfn.IFNA(VLOOKUP($A7&amp;" ЕДДС",'[58]1'!$B$1:$E$60,1,0),"")</f>
        <v>Глинковский ЕДДС</v>
      </c>
    </row>
    <row r="8" spans="1:1024" ht="15.75" x14ac:dyDescent="0.25">
      <c r="A8" s="10" t="s">
        <v>14</v>
      </c>
      <c r="B8" s="11" t="str">
        <f>'[65]Статистика по приему вызовов.xl'!$E$7</f>
        <v>230</v>
      </c>
      <c r="C8" s="12" t="str">
        <f>'[66]Общая статистика УКИО.xls'!$D$16</f>
        <v>234</v>
      </c>
      <c r="D8" s="11" t="str">
        <f>'[65]Статистика по приему вызовов.xl'!$E$17</f>
        <v>5</v>
      </c>
      <c r="E8" s="13">
        <f t="shared" si="0"/>
        <v>219</v>
      </c>
      <c r="F8" s="12">
        <f>C8-H8-'[66]Общая статистика УКИО.xls'!$D$14</f>
        <v>225</v>
      </c>
      <c r="G8" s="11" t="str">
        <f>'[65]Статистика по приему вызовов.xl'!$E$14</f>
        <v>6</v>
      </c>
      <c r="H8" s="12" t="str">
        <f>'[66]Общая статистика УКИО.xls'!$D$12</f>
        <v>9</v>
      </c>
      <c r="I8" s="14">
        <f>_xlfn.IFNA(VLOOKUP($A8&amp;" ЕДДС",'[58]1'!$B$2:$E$60,2,0)/86400, "")</f>
        <v>3.8194444444444446E-4</v>
      </c>
      <c r="J8" s="14">
        <f>_xlfn.IFNA(VLOOKUP($A8&amp;" ЕДДС",'[58]1'!$B$2:$E$60,3,0)/86400, "")</f>
        <v>0</v>
      </c>
      <c r="K8" s="14">
        <f>_xlfn.IFNA(VLOOKUP($A8&amp;" ЕДДС",'[58]1'!$B$2:$E$60,4,0)/86400, "")</f>
        <v>0</v>
      </c>
      <c r="L8" s="14" t="str">
        <f>_xlfn.IFNA(VLOOKUP($A8&amp;" ЕДДС",'[58]1'!$B$1:$E$60,1,0),"")</f>
        <v>Демидовский ЕДДС</v>
      </c>
    </row>
    <row r="9" spans="1:1024" ht="15.75" x14ac:dyDescent="0.25">
      <c r="A9" s="10" t="s">
        <v>15</v>
      </c>
      <c r="B9" s="11" t="str">
        <f>'[67]Статистика по приему вызовов.xl'!$E$7</f>
        <v>240</v>
      </c>
      <c r="C9" s="12" t="str">
        <f>'[68]Общая статистика УКИО.xls'!$D$16</f>
        <v>242</v>
      </c>
      <c r="D9" s="11" t="str">
        <f>'[67]Статистика по приему вызовов.xl'!$E$17</f>
        <v>9</v>
      </c>
      <c r="E9" s="13">
        <f t="shared" si="0"/>
        <v>223</v>
      </c>
      <c r="F9" s="12">
        <f>C9-H9-'[68]Общая статистика УКИО.xls'!$D$14</f>
        <v>229</v>
      </c>
      <c r="G9" s="11" t="str">
        <f>'[67]Статистика по приему вызовов.xl'!$E$14</f>
        <v>8</v>
      </c>
      <c r="H9" s="12" t="str">
        <f>'[68]Общая статистика УКИО.xls'!$D$12</f>
        <v>11</v>
      </c>
      <c r="I9" s="14">
        <f>_xlfn.IFNA(VLOOKUP($A9&amp;" ЕДДС",'[58]1'!$B$2:$E$60,2,0)/86400, "")</f>
        <v>2.0833333333333335E-4</v>
      </c>
      <c r="J9" s="14">
        <f>_xlfn.IFNA(VLOOKUP($A9&amp;" ЕДДС",'[58]1'!$B$2:$E$60,3,0)/86400, "")</f>
        <v>0</v>
      </c>
      <c r="K9" s="14">
        <f>_xlfn.IFNA(VLOOKUP($A9&amp;" ЕДДС",'[58]1'!$B$2:$E$60,4,0)/86400, "")</f>
        <v>0</v>
      </c>
      <c r="L9" s="14" t="str">
        <f>_xlfn.IFNA(VLOOKUP($A9&amp;" ЕДДС",'[58]1'!$B$1:$E$60,1,0),"")</f>
        <v>Десногорск ЕДДС</v>
      </c>
    </row>
    <row r="10" spans="1:1024" ht="15.75" x14ac:dyDescent="0.25">
      <c r="A10" s="10" t="s">
        <v>16</v>
      </c>
      <c r="B10" s="11" t="str">
        <f>'[69]Статистика по приему вызовов.xl'!$E$7</f>
        <v>234</v>
      </c>
      <c r="C10" s="12" t="str">
        <f>'[70]Общая статистика УКИО.xls'!$D$16</f>
        <v>235</v>
      </c>
      <c r="D10" s="11" t="str">
        <f>'[69]Статистика по приему вызовов.xl'!$E$17</f>
        <v>12</v>
      </c>
      <c r="E10" s="13">
        <f t="shared" si="0"/>
        <v>209</v>
      </c>
      <c r="F10" s="12">
        <f>C10-H10-'[70]Общая статистика УКИО.xls'!$D$14</f>
        <v>214</v>
      </c>
      <c r="G10" s="11" t="str">
        <f>'[69]Статистика по приему вызовов.xl'!$E$14</f>
        <v>13</v>
      </c>
      <c r="H10" s="12" t="str">
        <f>'[70]Общая статистика УКИО.xls'!$D$12</f>
        <v>21</v>
      </c>
      <c r="I10" s="14">
        <f>_xlfn.IFNA(VLOOKUP($A10&amp;" ЕДДС",'[58]1'!$B$2:$E$60,2,0)/86400, "")</f>
        <v>1.736111111111111E-3</v>
      </c>
      <c r="J10" s="14">
        <f>_xlfn.IFNA(VLOOKUP($A10&amp;" ЕДДС",'[58]1'!$B$2:$E$60,3,0)/86400, "")</f>
        <v>0</v>
      </c>
      <c r="K10" s="14">
        <f>_xlfn.IFNA(VLOOKUP($A10&amp;" ЕДДС",'[58]1'!$B$2:$E$60,4,0)/86400, "")</f>
        <v>0</v>
      </c>
      <c r="L10" s="14" t="str">
        <f>_xlfn.IFNA(VLOOKUP($A10&amp;" ЕДДС",'[58]1'!$B$1:$E$60,1,0),"")</f>
        <v>Дорогобужский ЕДДС</v>
      </c>
    </row>
    <row r="11" spans="1:1024" ht="15.75" x14ac:dyDescent="0.25">
      <c r="A11" s="10" t="s">
        <v>17</v>
      </c>
      <c r="B11" s="11" t="str">
        <f>'[71]Статистика по приему вызовов.xl'!$E$7</f>
        <v>191</v>
      </c>
      <c r="C11" s="12" t="str">
        <f>'[72]Общая статистика УКИО.xls'!$D$16</f>
        <v>192</v>
      </c>
      <c r="D11" s="11" t="str">
        <f>'[71]Статистика по приему вызовов.xl'!$E$17</f>
        <v>8</v>
      </c>
      <c r="E11" s="13">
        <f t="shared" si="0"/>
        <v>167</v>
      </c>
      <c r="F11" s="12">
        <f>C11-H11-'[72]Общая статистика УКИО.xls'!$D$14</f>
        <v>175</v>
      </c>
      <c r="G11" s="11" t="str">
        <f>'[71]Статистика по приему вызовов.xl'!$E$14</f>
        <v>16</v>
      </c>
      <c r="H11" s="12" t="str">
        <f>'[72]Общая статистика УКИО.xls'!$D$12</f>
        <v>17</v>
      </c>
      <c r="I11" s="14">
        <f>_xlfn.IFNA(VLOOKUP($A11&amp;" ЕДДС",'[58]1'!$B$2:$E$60,2,0)/86400, "")</f>
        <v>1.6782407407407408E-3</v>
      </c>
      <c r="J11" s="14">
        <f>_xlfn.IFNA(VLOOKUP($A11&amp;" ЕДДС",'[58]1'!$B$2:$E$60,3,0)/86400, "")</f>
        <v>0</v>
      </c>
      <c r="K11" s="14">
        <f>_xlfn.IFNA(VLOOKUP($A11&amp;" ЕДДС",'[58]1'!$B$2:$E$60,4,0)/86400, "")</f>
        <v>0</v>
      </c>
      <c r="L11" s="14" t="str">
        <f>_xlfn.IFNA(VLOOKUP($A11&amp;" ЕДДС",'[58]1'!$B$1:$E$60,1,0),"")</f>
        <v>Духовщинский ЕДДС</v>
      </c>
    </row>
    <row r="12" spans="1:1024" ht="15.75" x14ac:dyDescent="0.25">
      <c r="A12" s="10" t="s">
        <v>18</v>
      </c>
      <c r="B12" s="11" t="str">
        <f>'[73]Статистика по приему вызовов.xl'!$E$7</f>
        <v>113</v>
      </c>
      <c r="C12" s="12" t="str">
        <f>'[74]Общая статистика УКИО.xls'!$D$16</f>
        <v>118</v>
      </c>
      <c r="D12" s="11" t="str">
        <f>'[73]Статистика по приему вызовов.xl'!$E$17</f>
        <v>3</v>
      </c>
      <c r="E12" s="13">
        <f t="shared" si="0"/>
        <v>95</v>
      </c>
      <c r="F12" s="12">
        <f>C12-H12-'[74]Общая статистика УКИО.xls'!$D$14</f>
        <v>100</v>
      </c>
      <c r="G12" s="11" t="str">
        <f>'[73]Статистика по приему вызовов.xl'!$E$14</f>
        <v>15</v>
      </c>
      <c r="H12" s="12" t="str">
        <f>'[74]Общая статистика УКИО.xls'!$D$12</f>
        <v>18</v>
      </c>
      <c r="I12" s="14">
        <f>_xlfn.IFNA(VLOOKUP($A12&amp;" ЕДДС",'[58]1'!$B$2:$E$60,2,0)/86400, "")</f>
        <v>1.1689814814814816E-3</v>
      </c>
      <c r="J12" s="14">
        <f>_xlfn.IFNA(VLOOKUP($A12&amp;" ЕДДС",'[58]1'!$B$2:$E$60,3,0)/86400, "")</f>
        <v>0</v>
      </c>
      <c r="K12" s="14">
        <f>_xlfn.IFNA(VLOOKUP($A12&amp;" ЕДДС",'[58]1'!$B$2:$E$60,4,0)/86400, "")</f>
        <v>0</v>
      </c>
      <c r="L12" s="14" t="str">
        <f>_xlfn.IFNA(VLOOKUP($A12&amp;" ЕДДС",'[58]1'!$B$1:$E$60,1,0),"")</f>
        <v>Ельнинский ЕДДС</v>
      </c>
    </row>
    <row r="13" spans="1:1024" ht="15.75" x14ac:dyDescent="0.25">
      <c r="A13" s="10" t="s">
        <v>19</v>
      </c>
      <c r="B13" s="11" t="str">
        <f>'[75]Статистика по приему вызовов.xl'!$E$7</f>
        <v>76</v>
      </c>
      <c r="C13" s="12" t="str">
        <f>'[76]Общая статистика УКИО.xls'!$D$16</f>
        <v>79</v>
      </c>
      <c r="D13" s="11" t="str">
        <f>'[75]Статистика по приему вызовов.xl'!$E$17</f>
        <v>2</v>
      </c>
      <c r="E13" s="13">
        <f t="shared" si="0"/>
        <v>71</v>
      </c>
      <c r="F13" s="12">
        <f>C13-H13-'[76]Общая статистика УКИО.xls'!$D$14</f>
        <v>75</v>
      </c>
      <c r="G13" s="11" t="str">
        <f>'[75]Статистика по приему вызовов.xl'!$E$14</f>
        <v>3</v>
      </c>
      <c r="H13" s="12" t="str">
        <f>'[76]Общая статистика УКИО.xls'!$D$12</f>
        <v>4</v>
      </c>
      <c r="I13" s="14">
        <f>_xlfn.IFNA(VLOOKUP($A13&amp;" ЕДДС",'[58]1'!$B$2:$E$60,2,0)/86400, "")</f>
        <v>3.2523148148148147E-3</v>
      </c>
      <c r="J13" s="14">
        <f>_xlfn.IFNA(VLOOKUP($A13&amp;" ЕДДС",'[58]1'!$B$2:$E$60,3,0)/86400, "")</f>
        <v>0</v>
      </c>
      <c r="K13" s="14">
        <f>_xlfn.IFNA(VLOOKUP($A13&amp;" ЕДДС",'[58]1'!$B$2:$E$60,4,0)/86400, "")</f>
        <v>0</v>
      </c>
      <c r="L13" s="14" t="str">
        <f>_xlfn.IFNA(VLOOKUP($A13&amp;" ЕДДС",'[58]1'!$B$1:$E$60,1,0),"")</f>
        <v>Ершичский ЕДДС</v>
      </c>
    </row>
    <row r="14" spans="1:1024" ht="15.75" x14ac:dyDescent="0.25">
      <c r="A14" s="10" t="s">
        <v>20</v>
      </c>
      <c r="B14" s="11" t="str">
        <f>'[77]Статистика по приему вызовов.xl'!$E$7</f>
        <v>101</v>
      </c>
      <c r="C14" s="12" t="str">
        <f>'[78]Общая статистика УКИО.xls'!$D$16</f>
        <v>104</v>
      </c>
      <c r="D14" s="11" t="str">
        <f>'[77]Статистика по приему вызовов.xl'!$E$17</f>
        <v>5</v>
      </c>
      <c r="E14" s="13">
        <f t="shared" si="0"/>
        <v>85</v>
      </c>
      <c r="F14" s="12">
        <f>C14-H14-'[78]Общая статистика УКИО.xls'!$D$14</f>
        <v>90</v>
      </c>
      <c r="G14" s="11" t="str">
        <f>'[77]Статистика по приему вызовов.xl'!$E$14</f>
        <v>11</v>
      </c>
      <c r="H14" s="12" t="str">
        <f>'[78]Общая статистика УКИО.xls'!$D$12</f>
        <v>14</v>
      </c>
      <c r="I14" s="14">
        <f>_xlfn.IFNA(VLOOKUP($A14&amp;" ЕДДС",'[58]1'!$B$2:$E$60,2,0)/86400, "")</f>
        <v>1.1111111111111111E-3</v>
      </c>
      <c r="J14" s="14">
        <f>_xlfn.IFNA(VLOOKUP($A14&amp;" ЕДДС",'[58]1'!$B$2:$E$60,3,0)/86400, "")</f>
        <v>0</v>
      </c>
      <c r="K14" s="14">
        <f>_xlfn.IFNA(VLOOKUP($A14&amp;" ЕДДС",'[58]1'!$B$2:$E$60,4,0)/86400, "")</f>
        <v>0</v>
      </c>
      <c r="L14" s="14" t="str">
        <f>_xlfn.IFNA(VLOOKUP($A14&amp;" ЕДДС",'[58]1'!$B$1:$E$60,1,0),"")</f>
        <v>Кардымовский ЕДДС</v>
      </c>
    </row>
    <row r="15" spans="1:1024" ht="15.75" x14ac:dyDescent="0.25">
      <c r="A15" s="10" t="s">
        <v>21</v>
      </c>
      <c r="B15" s="11" t="str">
        <f>'[79]Статистика по приему вызовов.xl'!$E$7</f>
        <v>112</v>
      </c>
      <c r="C15" s="12" t="str">
        <f>'[80]Общая статистика УКИО.xls'!$D$16</f>
        <v>113</v>
      </c>
      <c r="D15" s="11" t="str">
        <f>'[79]Статистика по приему вызовов.xl'!$E$17</f>
        <v>3</v>
      </c>
      <c r="E15" s="13">
        <f t="shared" si="0"/>
        <v>86</v>
      </c>
      <c r="F15" s="12">
        <f>C15-H15-'[80]Общая статистика УКИО.xls'!$D$14</f>
        <v>86</v>
      </c>
      <c r="G15" s="11" t="str">
        <f>'[79]Статистика по приему вызовов.xl'!$E$14</f>
        <v>23</v>
      </c>
      <c r="H15" s="12" t="str">
        <f>'[80]Общая статистика УКИО.xls'!$D$12</f>
        <v>27</v>
      </c>
      <c r="I15" s="14">
        <f>_xlfn.IFNA(VLOOKUP($A15&amp;" ЕДДС",'[58]1'!$B$2:$E$60,2,0)/86400, "")</f>
        <v>6.099537037037037E-3</v>
      </c>
      <c r="J15" s="14">
        <f>_xlfn.IFNA(VLOOKUP($A15&amp;" ЕДДС",'[58]1'!$B$2:$E$60,3,0)/86400, "")</f>
        <v>0</v>
      </c>
      <c r="K15" s="14">
        <f>_xlfn.IFNA(VLOOKUP($A15&amp;" ЕДДС",'[58]1'!$B$2:$E$60,4,0)/86400, "")</f>
        <v>0</v>
      </c>
      <c r="L15" s="14" t="str">
        <f>_xlfn.IFNA(VLOOKUP($A15&amp;" ЕДДС",'[58]1'!$B$1:$E$60,1,0),"")</f>
        <v>Краснинский ЕДДС</v>
      </c>
    </row>
    <row r="16" spans="1:1024" ht="15.75" x14ac:dyDescent="0.25">
      <c r="A16" s="10" t="s">
        <v>22</v>
      </c>
      <c r="B16" s="11" t="str">
        <f>'[81]Статистика по приему вызовов.xl'!$E$7</f>
        <v>134</v>
      </c>
      <c r="C16" s="12" t="str">
        <f>'[82]Общая статистика УКИО.xls'!$D$16</f>
        <v>133</v>
      </c>
      <c r="D16" s="11" t="str">
        <f>'[81]Статистика по приему вызовов.xl'!$E$17</f>
        <v>2</v>
      </c>
      <c r="E16" s="13">
        <f t="shared" si="0"/>
        <v>123</v>
      </c>
      <c r="F16" s="12">
        <f>C16-H16-'[82]Общая статистика УКИО.xls'!$D$14</f>
        <v>123</v>
      </c>
      <c r="G16" s="11" t="str">
        <f>'[81]Статистика по приему вызовов.xl'!$E$14</f>
        <v>9</v>
      </c>
      <c r="H16" s="12" t="str">
        <f>'[82]Общая статистика УКИО.xls'!$D$12</f>
        <v>10</v>
      </c>
      <c r="I16" s="14">
        <f>_xlfn.IFNA(VLOOKUP($A16&amp;" ЕДДС",'[58]1'!$B$2:$E$60,2,0)/86400, "")</f>
        <v>1.6516203703703703E-2</v>
      </c>
      <c r="J16" s="14">
        <f>_xlfn.IFNA(VLOOKUP($A16&amp;" ЕДДС",'[58]1'!$B$2:$E$60,3,0)/86400, "")</f>
        <v>0</v>
      </c>
      <c r="K16" s="14">
        <f>_xlfn.IFNA(VLOOKUP($A16&amp;" ЕДДС",'[58]1'!$B$2:$E$60,4,0)/86400, "")</f>
        <v>0</v>
      </c>
      <c r="L16" s="14" t="str">
        <f>_xlfn.IFNA(VLOOKUP($A16&amp;" ЕДДС",'[58]1'!$B$1:$E$60,1,0),"")</f>
        <v>Монастырщинский ЕДДС</v>
      </c>
    </row>
    <row r="17" spans="1:1024" ht="15.75" x14ac:dyDescent="0.25">
      <c r="A17" s="10" t="s">
        <v>23</v>
      </c>
      <c r="B17" s="11" t="str">
        <f>'[83]Статистика по приему вызовов.xl'!$E$7</f>
        <v>105</v>
      </c>
      <c r="C17" s="12" t="str">
        <f>'[84]Общая статистика УКИО.xls'!$D$16</f>
        <v>104</v>
      </c>
      <c r="D17" s="11" t="str">
        <f>'[83]Статистика по приему вызовов.xl'!$E$17</f>
        <v>6</v>
      </c>
      <c r="E17" s="13">
        <f t="shared" si="0"/>
        <v>88</v>
      </c>
      <c r="F17" s="12">
        <f>C17-H17-'[84]Общая статистика УКИО.xls'!$D$14</f>
        <v>91</v>
      </c>
      <c r="G17" s="11" t="str">
        <f>'[83]Статистика по приему вызовов.xl'!$E$14</f>
        <v>11</v>
      </c>
      <c r="H17" s="12" t="str">
        <f>'[84]Общая статистика УКИО.xls'!$D$12</f>
        <v>13</v>
      </c>
      <c r="I17" s="14">
        <f>_xlfn.IFNA(VLOOKUP($A17&amp;" ЕДДС",'[58]1'!$B$2:$E$60,2,0)/86400, "")</f>
        <v>1.5046296296296296E-3</v>
      </c>
      <c r="J17" s="14">
        <f>_xlfn.IFNA(VLOOKUP($A17&amp;" ЕДДС",'[58]1'!$B$2:$E$60,3,0)/86400, "")</f>
        <v>0</v>
      </c>
      <c r="K17" s="14">
        <f>_xlfn.IFNA(VLOOKUP($A17&amp;" ЕДДС",'[58]1'!$B$2:$E$60,4,0)/86400, "")</f>
        <v>0</v>
      </c>
      <c r="L17" s="14" t="str">
        <f>_xlfn.IFNA(VLOOKUP($A17&amp;" ЕДДС",'[58]1'!$B$1:$E$60,1,0),"")</f>
        <v>Новодугинский ЕДДС</v>
      </c>
    </row>
    <row r="18" spans="1:1024" ht="15.75" x14ac:dyDescent="0.25">
      <c r="A18" s="10" t="s">
        <v>24</v>
      </c>
      <c r="B18" s="11" t="str">
        <f>'[85]Статистика по приему вызовов.xl'!$E$7</f>
        <v>277</v>
      </c>
      <c r="C18" s="12" t="str">
        <f>'[86]Общая статистика УКИО.xls'!$D$16</f>
        <v>286</v>
      </c>
      <c r="D18" s="11" t="str">
        <f>'[85]Статистика по приему вызовов.xl'!$E$17</f>
        <v>9</v>
      </c>
      <c r="E18" s="13">
        <f t="shared" si="0"/>
        <v>245</v>
      </c>
      <c r="F18" s="12">
        <f>C18-H18-'[86]Общая статистика УКИО.xls'!$D$14</f>
        <v>254</v>
      </c>
      <c r="G18" s="11" t="str">
        <f>'[85]Статистика по приему вызовов.xl'!$E$14</f>
        <v>23</v>
      </c>
      <c r="H18" s="12" t="str">
        <f>'[86]Общая статистика УКИО.xls'!$D$12</f>
        <v>31</v>
      </c>
      <c r="I18" s="14">
        <f>_xlfn.IFNA(VLOOKUP($A18&amp;" ЕДДС",'[58]1'!$B$2:$E$60,2,0)/86400, "")</f>
        <v>1.0069444444444444E-3</v>
      </c>
      <c r="J18" s="14">
        <f>_xlfn.IFNA(VLOOKUP($A18&amp;" ЕДДС",'[58]1'!$B$2:$E$60,3,0)/86400, "")</f>
        <v>0</v>
      </c>
      <c r="K18" s="14">
        <f>_xlfn.IFNA(VLOOKUP($A18&amp;" ЕДДС",'[58]1'!$B$2:$E$60,4,0)/86400, "")</f>
        <v>0</v>
      </c>
      <c r="L18" s="14" t="str">
        <f>_xlfn.IFNA(VLOOKUP($A18&amp;" ЕДДС",'[58]1'!$B$1:$E$60,1,0),"")</f>
        <v>Починковский ЕДДС</v>
      </c>
    </row>
    <row r="19" spans="1:1024" ht="15.75" x14ac:dyDescent="0.25">
      <c r="A19" s="10" t="s">
        <v>25</v>
      </c>
      <c r="B19" s="11" t="str">
        <f>'[87]Статистика по приему вызовов.xl'!$E$7</f>
        <v>940</v>
      </c>
      <c r="C19" s="12" t="str">
        <f>'[88]Общая статистика УКИО.xls'!$D$16</f>
        <v>947</v>
      </c>
      <c r="D19" s="11" t="str">
        <f>'[87]Статистика по приему вызовов.xl'!$E$17</f>
        <v>52</v>
      </c>
      <c r="E19" s="13">
        <f t="shared" si="0"/>
        <v>852</v>
      </c>
      <c r="F19" s="12">
        <f>C19-H19-'[88]Общая статистика УКИО.xls'!$D$14</f>
        <v>889</v>
      </c>
      <c r="G19" s="11" t="str">
        <f>'[87]Статистика по приему вызовов.xl'!$E$14</f>
        <v>36</v>
      </c>
      <c r="H19" s="12" t="str">
        <f>'[88]Общая статистика УКИО.xls'!$D$12</f>
        <v>55</v>
      </c>
      <c r="I19" s="14">
        <f>_xlfn.IFNA(VLOOKUP($A19&amp;" ЕДДС",'[58]1'!$B$2:$E$60,2,0)/86400, "")</f>
        <v>2.1296296296296298E-3</v>
      </c>
      <c r="J19" s="14">
        <f>_xlfn.IFNA(VLOOKUP($A19&amp;" ЕДДС",'[58]1'!$B$2:$E$60,3,0)/86400, "")</f>
        <v>0</v>
      </c>
      <c r="K19" s="14">
        <f>_xlfn.IFNA(VLOOKUP($A19&amp;" ЕДДС",'[58]1'!$B$2:$E$60,4,0)/86400, "")</f>
        <v>0</v>
      </c>
      <c r="L19" s="14" t="str">
        <f>_xlfn.IFNA(VLOOKUP($A19&amp;" ЕДДС",'[58]1'!$B$1:$E$60,1,0),"")</f>
        <v>Рославльский ЕДДС</v>
      </c>
    </row>
    <row r="20" spans="1:1024" ht="15.75" x14ac:dyDescent="0.25">
      <c r="A20" s="10" t="s">
        <v>26</v>
      </c>
      <c r="B20" s="11" t="str">
        <f>'[89]Статистика по приему вызовов.xl'!$E$7</f>
        <v>253</v>
      </c>
      <c r="C20" s="12" t="str">
        <f>'[90]Общая статистика УКИО.xls'!$D$16</f>
        <v>258</v>
      </c>
      <c r="D20" s="11" t="str">
        <f>'[89]Статистика по приему вызовов.xl'!$E$17</f>
        <v>10</v>
      </c>
      <c r="E20" s="13">
        <f t="shared" si="0"/>
        <v>218</v>
      </c>
      <c r="F20" s="12">
        <f>C20-H20-'[90]Общая статистика УКИО.xls'!$D$14</f>
        <v>229</v>
      </c>
      <c r="G20" s="11" t="str">
        <f>'[89]Статистика по приему вызовов.xl'!$E$14</f>
        <v>25</v>
      </c>
      <c r="H20" s="12" t="str">
        <f>'[90]Общая статистика УКИО.xls'!$D$12</f>
        <v>29</v>
      </c>
      <c r="I20" s="14">
        <f>_xlfn.IFNA(VLOOKUP($A20&amp;" ЕДДС",'[58]1'!$B$2:$E$60,2,0)/86400, "")</f>
        <v>3.449074074074074E-3</v>
      </c>
      <c r="J20" s="14">
        <f>_xlfn.IFNA(VLOOKUP($A20&amp;" ЕДДС",'[58]1'!$B$2:$E$60,3,0)/86400, "")</f>
        <v>0</v>
      </c>
      <c r="K20" s="14">
        <f>_xlfn.IFNA(VLOOKUP($A20&amp;" ЕДДС",'[58]1'!$B$2:$E$60,4,0)/86400, "")</f>
        <v>0</v>
      </c>
      <c r="L20" s="14" t="str">
        <f>_xlfn.IFNA(VLOOKUP($A20&amp;" ЕДДС",'[58]1'!$B$1:$E$60,1,0),"")</f>
        <v>Руднянский ЕДДС</v>
      </c>
    </row>
    <row r="21" spans="1:1024" ht="15.75" x14ac:dyDescent="0.25">
      <c r="A21" s="10" t="s">
        <v>27</v>
      </c>
      <c r="B21" s="11" t="str">
        <f>'[91]Статистика по приему вызовов.xl'!$E$7</f>
        <v>708</v>
      </c>
      <c r="C21" s="12" t="str">
        <f>'[92]Общая статистика УКИО.xls'!$D$16</f>
        <v>712</v>
      </c>
      <c r="D21" s="11" t="str">
        <f>'[91]Статистика по приему вызовов.xl'!$E$17</f>
        <v>21</v>
      </c>
      <c r="E21" s="13">
        <f t="shared" si="0"/>
        <v>580</v>
      </c>
      <c r="F21" s="12">
        <f>C21-H21-'[92]Общая статистика УКИО.xls'!$D$14</f>
        <v>588</v>
      </c>
      <c r="G21" s="11" t="str">
        <f>'[91]Статистика по приему вызовов.xl'!$E$14</f>
        <v>107</v>
      </c>
      <c r="H21" s="12" t="str">
        <f>'[92]Общая статистика УКИО.xls'!$D$12</f>
        <v>123</v>
      </c>
      <c r="I21" s="14">
        <f>_xlfn.IFNA(VLOOKUP($A21&amp;" ЕДДС",'[58]1'!$B$2:$E$60,2,0)/86400, "")</f>
        <v>3.5879629629629629E-4</v>
      </c>
      <c r="J21" s="14">
        <f>_xlfn.IFNA(VLOOKUP($A21&amp;" ЕДДС",'[58]1'!$B$2:$E$60,3,0)/86400, "")</f>
        <v>0</v>
      </c>
      <c r="K21" s="14">
        <f>_xlfn.IFNA(VLOOKUP($A21&amp;" ЕДДС",'[58]1'!$B$2:$E$60,4,0)/86400, "")</f>
        <v>0</v>
      </c>
      <c r="L21" s="14" t="str">
        <f>_xlfn.IFNA(VLOOKUP($A21&amp;" ЕДДС",'[58]1'!$B$1:$E$60,1,0),"")</f>
        <v>Сафоновский ЕДДС</v>
      </c>
    </row>
    <row r="22" spans="1:1024" ht="15.75" x14ac:dyDescent="0.25">
      <c r="A22" s="10" t="s">
        <v>28</v>
      </c>
      <c r="B22" s="11" t="str">
        <f>'[93]Статистика по приему вызовов.xl'!$E$7</f>
        <v>20307</v>
      </c>
      <c r="C22" s="12" t="str">
        <f>'[94]Общая статистика УКИО.xls'!$D$16</f>
        <v>25669</v>
      </c>
      <c r="D22" s="11" t="str">
        <f>'[93]Статистика по приему вызовов.xl'!$E$17</f>
        <v>318</v>
      </c>
      <c r="E22" s="13">
        <f t="shared" si="0"/>
        <v>19762</v>
      </c>
      <c r="F22" s="12">
        <f>C22-H22-'[94]Общая статистика УКИО.xls'!$D$14</f>
        <v>25327</v>
      </c>
      <c r="G22" s="11" t="str">
        <f>'[93]Статистика по приему вызовов.xl'!$E$14</f>
        <v>227</v>
      </c>
      <c r="H22" s="12" t="str">
        <f>'[94]Общая статистика УКИО.xls'!$D$12</f>
        <v>298</v>
      </c>
      <c r="I22" s="14">
        <f>_xlfn.IFNA(VLOOKUP("ЕДДС",'[58]1'!$B$2:$E$60,2,0)/86400, "")</f>
        <v>3.3564814814814812E-4</v>
      </c>
      <c r="J22" s="14">
        <f>_xlfn.IFNA(VLOOKUP("ЕДДС",'[58]1'!$B$2:$E$60,3,0)/86400, "")</f>
        <v>0</v>
      </c>
      <c r="K22" s="14">
        <f>_xlfn.IFNA(VLOOKUP("ЕДДС",'[58]1'!$B$2:$E$60,4,0)/86400, "")</f>
        <v>0</v>
      </c>
      <c r="L22" s="14" t="str">
        <f>_xlfn.IFNA(VLOOKUP("ЕДДС",'[58]1'!$B$1:$E$60,1,0),"")</f>
        <v>ЕДДС</v>
      </c>
    </row>
    <row r="23" spans="1:1024" ht="15.75" x14ac:dyDescent="0.25">
      <c r="A23" s="10" t="s">
        <v>29</v>
      </c>
      <c r="B23" s="11" t="str">
        <f>'[95]Статистика по приему вызовов.xl'!$E$7</f>
        <v>794</v>
      </c>
      <c r="C23" s="12" t="str">
        <f>'[96]Общая статистика УКИО.xls'!$D$16</f>
        <v>812</v>
      </c>
      <c r="D23" s="11" t="str">
        <f>'[95]Статистика по приему вызовов.xl'!$E$17</f>
        <v>55</v>
      </c>
      <c r="E23" s="13">
        <f t="shared" si="0"/>
        <v>690</v>
      </c>
      <c r="F23" s="12">
        <f>C23-H23-'[96]Общая статистика УКИО.xls'!$D$14</f>
        <v>742</v>
      </c>
      <c r="G23" s="11" t="str">
        <f>'[95]Статистика по приему вызовов.xl'!$E$14</f>
        <v>49</v>
      </c>
      <c r="H23" s="12" t="str">
        <f>'[96]Общая статистика УКИО.xls'!$D$12</f>
        <v>70</v>
      </c>
      <c r="I23" s="14">
        <f>_xlfn.IFNA(VLOOKUP($A23&amp;" ЕДДС",'[58]1'!$B$2:$E$60,2,0)/86400, "")</f>
        <v>4.6180555555555558E-3</v>
      </c>
      <c r="J23" s="14">
        <f>_xlfn.IFNA(VLOOKUP($A23&amp;" ЕДДС",'[58]1'!$B$2:$E$60,3,0)/86400, "")</f>
        <v>0</v>
      </c>
      <c r="K23" s="14">
        <f>_xlfn.IFNA(VLOOKUP($A23&amp;" ЕДДС",'[58]1'!$B$2:$E$60,4,0)/86400, "")</f>
        <v>0</v>
      </c>
      <c r="L23" s="14" t="str">
        <f>_xlfn.IFNA(VLOOKUP($A23&amp;" ЕДДС",'[58]1'!$B$1:$E$60,1,0),"")</f>
        <v>Смоленский район ЕДДС</v>
      </c>
    </row>
    <row r="24" spans="1:1024" ht="15.75" x14ac:dyDescent="0.25">
      <c r="A24" s="10" t="s">
        <v>30</v>
      </c>
      <c r="B24" s="11" t="str">
        <f>'[97]Статистика по приему вызовов.xl'!$E$7</f>
        <v>146</v>
      </c>
      <c r="C24" s="12" t="str">
        <f>'[98]Общая статистика УКИО.xls'!$D$16</f>
        <v>146</v>
      </c>
      <c r="D24" s="11" t="str">
        <f>'[97]Статистика по приему вызовов.xl'!$E$17</f>
        <v>10</v>
      </c>
      <c r="E24" s="13">
        <f t="shared" si="0"/>
        <v>123</v>
      </c>
      <c r="F24" s="12">
        <f>C24-H24-'[98]Общая статистика УКИО.xls'!$D$14</f>
        <v>131</v>
      </c>
      <c r="G24" s="11" t="str">
        <f>'[97]Статистика по приему вызовов.xl'!$E$14</f>
        <v>13</v>
      </c>
      <c r="H24" s="12" t="str">
        <f>'[98]Общая статистика УКИО.xls'!$D$12</f>
        <v>15</v>
      </c>
      <c r="I24" s="14">
        <f>_xlfn.IFNA(VLOOKUP($A24&amp;" ЕДДС",'[58]1'!$B$2:$E$60,2,0)/86400, "")</f>
        <v>3.9236111111111112E-3</v>
      </c>
      <c r="J24" s="14">
        <f>_xlfn.IFNA(VLOOKUP($A24&amp;" ЕДДС",'[58]1'!$B$2:$E$60,3,0)/86400, "")</f>
        <v>0</v>
      </c>
      <c r="K24" s="14">
        <f>_xlfn.IFNA(VLOOKUP($A24&amp;" ЕДДС",'[58]1'!$B$2:$E$60,4,0)/86400, "")</f>
        <v>0</v>
      </c>
      <c r="L24" s="14" t="str">
        <f>_xlfn.IFNA(VLOOKUP($A24&amp;" ЕДДС",'[58]1'!$B$1:$E$60,1,0),"")</f>
        <v>Сычевский ЕДДС</v>
      </c>
    </row>
    <row r="25" spans="1:1024" ht="15.75" x14ac:dyDescent="0.25">
      <c r="A25" s="10" t="s">
        <v>31</v>
      </c>
      <c r="B25" s="11" t="str">
        <f>'[99]Статистика по приему вызовов.xl'!$E$7</f>
        <v>61</v>
      </c>
      <c r="C25" s="12" t="str">
        <f>'[100]Общая статистика УКИО.xls'!$D$16</f>
        <v>65</v>
      </c>
      <c r="D25" s="11" t="str">
        <f>'[99]Статистика по приему вызовов.xl'!$E$17</f>
        <v>7</v>
      </c>
      <c r="E25" s="13">
        <f t="shared" si="0"/>
        <v>48</v>
      </c>
      <c r="F25" s="12">
        <f>C25-H25-'[100]Общая статистика УКИО.xls'!$D$14</f>
        <v>55</v>
      </c>
      <c r="G25" s="11" t="str">
        <f>'[99]Статистика по приему вызовов.xl'!$E$14</f>
        <v>6</v>
      </c>
      <c r="H25" s="12" t="str">
        <f>'[100]Общая статистика УКИО.xls'!$D$12</f>
        <v>10</v>
      </c>
      <c r="I25" s="14">
        <f>_xlfn.IFNA(VLOOKUP($A25&amp;" ЕДДС",'[58]1'!$B$2:$E$60,2,0)/86400, "")</f>
        <v>2.0833333333333335E-4</v>
      </c>
      <c r="J25" s="14">
        <f>_xlfn.IFNA(VLOOKUP($A25&amp;" ЕДДС",'[58]1'!$B$2:$E$60,3,0)/86400, "")</f>
        <v>0</v>
      </c>
      <c r="K25" s="14">
        <f>_xlfn.IFNA(VLOOKUP($A25&amp;" ЕДДС",'[58]1'!$B$2:$E$60,4,0)/86400, "")</f>
        <v>0</v>
      </c>
      <c r="L25" s="14" t="str">
        <f>_xlfn.IFNA(VLOOKUP($A25&amp;" ЕДДС",'[58]1'!$B$1:$E$60,1,0),"")</f>
        <v>Темкинский ЕДДС</v>
      </c>
    </row>
    <row r="26" spans="1:1024" ht="15.75" x14ac:dyDescent="0.25">
      <c r="A26" s="10" t="s">
        <v>32</v>
      </c>
      <c r="B26" s="11" t="str">
        <f>'[101]Статистика по приему вызовов.xl'!$E$7</f>
        <v>134</v>
      </c>
      <c r="C26" s="12" t="str">
        <f>'[102]Общая статистика УКИО.xls'!$D$16</f>
        <v>129</v>
      </c>
      <c r="D26" s="11" t="str">
        <f>'[101]Статистика по приему вызовов.xl'!$E$17</f>
        <v>3</v>
      </c>
      <c r="E26" s="13">
        <f t="shared" si="0"/>
        <v>102</v>
      </c>
      <c r="F26" s="12">
        <f>C26-H26-'[102]Общая статистика УКИО.xls'!$D$14</f>
        <v>105</v>
      </c>
      <c r="G26" s="11" t="str">
        <f>'[101]Статистика по приему вызовов.xl'!$E$14</f>
        <v>29</v>
      </c>
      <c r="H26" s="12" t="str">
        <f>'[102]Общая статистика УКИО.xls'!$D$12</f>
        <v>24</v>
      </c>
      <c r="I26" s="14">
        <f>_xlfn.IFNA(VLOOKUP($A26&amp;" ЕДДС",'[58]1'!$B$2:$E$60,2,0)/86400, "")</f>
        <v>5.0925925925925921E-4</v>
      </c>
      <c r="J26" s="14">
        <f>_xlfn.IFNA(VLOOKUP($A26&amp;" ЕДДС",'[58]1'!$B$2:$E$60,3,0)/86400, "")</f>
        <v>0</v>
      </c>
      <c r="K26" s="14">
        <f>_xlfn.IFNA(VLOOKUP($A26&amp;" ЕДДС",'[58]1'!$B$2:$E$60,4,0)/86400, "")</f>
        <v>0</v>
      </c>
      <c r="L26" s="14" t="str">
        <f>_xlfn.IFNA(VLOOKUP($A26&amp;" ЕДДС",'[58]1'!$B$1:$E$60,1,0),"")</f>
        <v>Угранский ЕДДС</v>
      </c>
    </row>
    <row r="27" spans="1:1024" ht="15.75" x14ac:dyDescent="0.25">
      <c r="A27" s="10" t="s">
        <v>33</v>
      </c>
      <c r="B27" s="11" t="str">
        <f>'[103]Статистика по приему вызовов.xl'!$E$7</f>
        <v>81</v>
      </c>
      <c r="C27" s="12" t="str">
        <f>'[104]Общая статистика УКИО.xls'!$D$16</f>
        <v>85</v>
      </c>
      <c r="D27" s="11" t="str">
        <f>'[103]Статистика по приему вызовов.xl'!$E$17</f>
        <v>5</v>
      </c>
      <c r="E27" s="13">
        <f t="shared" si="0"/>
        <v>67</v>
      </c>
      <c r="F27" s="12">
        <f>C27-H27-'[104]Общая статистика УКИО.xls'!$D$14</f>
        <v>72</v>
      </c>
      <c r="G27" s="11" t="str">
        <f>'[103]Статистика по приему вызовов.xl'!$E$14</f>
        <v>9</v>
      </c>
      <c r="H27" s="12" t="str">
        <f>'[104]Общая статистика УКИО.xls'!$D$12</f>
        <v>13</v>
      </c>
      <c r="I27" s="14">
        <f>_xlfn.IFNA(VLOOKUP($A27&amp;" ЕДДС",'[58]1'!$B$2:$E$60,2,0)/86400, "")</f>
        <v>3.8425925925925928E-3</v>
      </c>
      <c r="J27" s="14">
        <f>_xlfn.IFNA(VLOOKUP($A27&amp;" ЕДДС",'[58]1'!$B$2:$E$60,3,0)/86400, "")</f>
        <v>0</v>
      </c>
      <c r="K27" s="14">
        <f>_xlfn.IFNA(VLOOKUP($A27&amp;" ЕДДС",'[58]1'!$B$2:$E$60,4,0)/86400, "")</f>
        <v>0</v>
      </c>
      <c r="L27" s="14" t="str">
        <f>_xlfn.IFNA(VLOOKUP($A27&amp;" ЕДДС",'[58]1'!$B$1:$E$60,1,0),"")</f>
        <v>Х.-Жирковский ЕДДС</v>
      </c>
    </row>
    <row r="28" spans="1:1024" ht="15.75" x14ac:dyDescent="0.25">
      <c r="A28" s="10" t="s">
        <v>34</v>
      </c>
      <c r="B28" s="11" t="str">
        <f>'[105]Статистика по приему вызовов.xl'!$E$7</f>
        <v>107</v>
      </c>
      <c r="C28" s="12" t="str">
        <f>'[106]Общая статистика УКИО.xls'!$D$16</f>
        <v>109</v>
      </c>
      <c r="D28" s="11" t="str">
        <f>'[105]Статистика по приему вызовов.xl'!$E$17</f>
        <v>0</v>
      </c>
      <c r="E28" s="13">
        <f t="shared" si="0"/>
        <v>96</v>
      </c>
      <c r="F28" s="12">
        <f>C28-H28-'[106]Общая статистика УКИО.xls'!$D$14</f>
        <v>98</v>
      </c>
      <c r="G28" s="11" t="str">
        <f>'[105]Статистика по приему вызовов.xl'!$E$14</f>
        <v>11</v>
      </c>
      <c r="H28" s="12" t="str">
        <f>'[106]Общая статистика УКИО.xls'!$D$12</f>
        <v>11</v>
      </c>
      <c r="I28" s="14">
        <f>_xlfn.IFNA(VLOOKUP($A28&amp;" ЕДДС",'[58]1'!$B$2:$E$60,2,0)/86400, "")</f>
        <v>3.0555555555555557E-3</v>
      </c>
      <c r="J28" s="14">
        <f>_xlfn.IFNA(VLOOKUP($A28&amp;" ЕДДС",'[58]1'!$B$2:$E$60,3,0)/86400, "")</f>
        <v>0</v>
      </c>
      <c r="K28" s="14">
        <f>_xlfn.IFNA(VLOOKUP($A28&amp;" ЕДДС",'[58]1'!$B$2:$E$60,4,0)/86400, "")</f>
        <v>0</v>
      </c>
      <c r="L28" s="14" t="str">
        <f>_xlfn.IFNA(VLOOKUP($A28&amp;" ЕДДС",'[58]1'!$B$1:$E$60,1,0),"")</f>
        <v>Хиславичский ЕДДС</v>
      </c>
    </row>
    <row r="29" spans="1:1024" ht="15.75" x14ac:dyDescent="0.25">
      <c r="A29" s="10" t="s">
        <v>35</v>
      </c>
      <c r="B29" s="11" t="str">
        <f>'[107]Статистика по приему вызовов.xl'!$E$7</f>
        <v>142</v>
      </c>
      <c r="C29" s="12" t="str">
        <f>'[108]Общая статистика УКИО.xls'!$D$16</f>
        <v>145</v>
      </c>
      <c r="D29" s="11" t="str">
        <f>'[107]Статистика по приему вызовов.xl'!$E$17</f>
        <v>5</v>
      </c>
      <c r="E29" s="13">
        <f t="shared" si="0"/>
        <v>128</v>
      </c>
      <c r="F29" s="12">
        <f>C29-H29-'[108]Общая статистика УКИО.xls'!$D$14</f>
        <v>136</v>
      </c>
      <c r="G29" s="11" t="str">
        <f>'[107]Статистика по приему вызовов.xl'!$E$14</f>
        <v>9</v>
      </c>
      <c r="H29" s="12" t="str">
        <f>'[108]Общая статистика УКИО.xls'!$D$12</f>
        <v>9</v>
      </c>
      <c r="I29" s="14">
        <f>_xlfn.IFNA(VLOOKUP($A29&amp;" ЕДДС",'[58]1'!$B$2:$E$60,2,0)/86400, "")</f>
        <v>2.7546296296296294E-3</v>
      </c>
      <c r="J29" s="14">
        <f>_xlfn.IFNA(VLOOKUP($A29&amp;" ЕДДС",'[58]1'!$B$2:$E$60,3,0)/86400, "")</f>
        <v>0</v>
      </c>
      <c r="K29" s="14">
        <f>_xlfn.IFNA(VLOOKUP($A29&amp;" ЕДДС",'[58]1'!$B$2:$E$60,4,0)/86400, "")</f>
        <v>0</v>
      </c>
      <c r="L29" s="14" t="str">
        <f>_xlfn.IFNA(VLOOKUP($A29&amp;" ЕДДС",'[58]1'!$B$1:$E$60,1,0),"")</f>
        <v>Шумячский ЕДДС</v>
      </c>
    </row>
    <row r="30" spans="1:1024" ht="15.75" x14ac:dyDescent="0.25">
      <c r="A30" s="10" t="s">
        <v>36</v>
      </c>
      <c r="B30" s="11" t="str">
        <f>'[109]Статистика по приему вызовов.xl'!$E$7</f>
        <v>808</v>
      </c>
      <c r="C30" s="12" t="str">
        <f>'[110]Общая статистика УКИО.xls'!$D$16</f>
        <v>820</v>
      </c>
      <c r="D30" s="11" t="str">
        <f>'[109]Статистика по приему вызовов.xl'!$E$17</f>
        <v>43</v>
      </c>
      <c r="E30" s="13">
        <f t="shared" si="0"/>
        <v>724</v>
      </c>
      <c r="F30" s="12">
        <f>C30-H30-'[110]Общая статистика УКИО.xls'!$D$14</f>
        <v>758</v>
      </c>
      <c r="G30" s="11" t="str">
        <f>'[109]Статистика по приему вызовов.xl'!$E$14</f>
        <v>41</v>
      </c>
      <c r="H30" s="12" t="str">
        <f>'[110]Общая статистика УКИО.xls'!$D$12</f>
        <v>59</v>
      </c>
      <c r="I30" s="14">
        <f>_xlfn.IFNA(VLOOKUP($A30&amp;" ЕДДС",'[58]1'!$B$2:$E$60,2,0)/86400, "")</f>
        <v>3.7037037037037035E-4</v>
      </c>
      <c r="J30" s="14">
        <f>_xlfn.IFNA(VLOOKUP($A30&amp;" ЕДДС",'[58]1'!$B$2:$E$60,3,0)/86400, "")</f>
        <v>0</v>
      </c>
      <c r="K30" s="14">
        <f>_xlfn.IFNA(VLOOKUP($A30&amp;" ЕДДС",'[58]1'!$B$2:$E$60,4,0)/86400, "")</f>
        <v>0</v>
      </c>
      <c r="L30" s="14" t="str">
        <f>_xlfn.IFNA(VLOOKUP($A30&amp;" ЕДДС",'[58]1'!$B$1:$E$60,1,0),"")</f>
        <v>Ярцевский ЕДДС</v>
      </c>
    </row>
    <row r="32" spans="1:1024" s="7" customFormat="1" ht="60.6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  <c r="AMH32"/>
      <c r="AMI32"/>
      <c r="AMJ3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1" priority="2" operator="equal">
      <formula>0</formula>
    </cfRule>
    <cfRule type="cellIs" dxfId="30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5" zoomScaleNormal="85" workbookViewId="0">
      <selection activeCell="I4" sqref="I4"/>
    </sheetView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26.85546875" customWidth="1"/>
    <col min="257" max="257" width="22" customWidth="1"/>
    <col min="260" max="260" width="22.42578125" customWidth="1"/>
    <col min="261" max="262" width="20.28515625" customWidth="1"/>
    <col min="263" max="263" width="20.5703125" customWidth="1"/>
    <col min="264" max="264" width="19.28515625" customWidth="1"/>
    <col min="513" max="513" width="22" customWidth="1"/>
    <col min="516" max="516" width="22.42578125" customWidth="1"/>
    <col min="517" max="518" width="20.28515625" customWidth="1"/>
    <col min="519" max="519" width="20.5703125" customWidth="1"/>
    <col min="520" max="520" width="19.28515625" customWidth="1"/>
    <col min="769" max="769" width="22" customWidth="1"/>
    <col min="772" max="772" width="22.42578125" customWidth="1"/>
    <col min="773" max="774" width="20.28515625" customWidth="1"/>
    <col min="775" max="775" width="20.5703125" customWidth="1"/>
    <col min="776" max="776" width="19.28515625" customWidth="1"/>
    <col min="1022" max="1024" width="11.5703125" customWidth="1"/>
  </cols>
  <sheetData>
    <row r="1" spans="1:1024" s="7" customFormat="1" ht="15.75" x14ac:dyDescent="0.2">
      <c r="AMH1"/>
      <c r="AMI1"/>
      <c r="AMJ1"/>
    </row>
    <row r="2" spans="1:1024" s="7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  <c r="AMH2"/>
      <c r="AMI2"/>
      <c r="AMJ2"/>
    </row>
    <row r="3" spans="1:1024" s="7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  <c r="AMH3"/>
      <c r="AMI3"/>
      <c r="AMJ3"/>
    </row>
    <row r="4" spans="1:1024" ht="15.75" x14ac:dyDescent="0.25">
      <c r="A4" s="10" t="s">
        <v>10</v>
      </c>
      <c r="B4" s="11" t="str">
        <f>'[111]Статистика по приему вызовов.xl'!$E$7</f>
        <v>148</v>
      </c>
      <c r="C4" s="12" t="str">
        <f>'[112]Общая статистика УКИО.xls'!$D$16</f>
        <v>152</v>
      </c>
      <c r="D4" s="11" t="str">
        <f>'[111]Статистика по приему вызовов.xl'!$E$17</f>
        <v>3</v>
      </c>
      <c r="E4" s="13">
        <f t="shared" ref="E4:E30" si="0">B4-D4-G4</f>
        <v>134</v>
      </c>
      <c r="F4" s="12">
        <f>C4-H4-'[112]Общая статистика УКИО.xls'!$D$14</f>
        <v>140</v>
      </c>
      <c r="G4" s="11" t="str">
        <f>'[111]Статистика по приему вызовов.xl'!$E$14</f>
        <v>11</v>
      </c>
      <c r="H4" s="12" t="str">
        <f>'[112]Общая статистика УКИО.xls'!$D$12</f>
        <v>12</v>
      </c>
      <c r="I4" s="14">
        <f>_xlfn.IFNA(VLOOKUP($A4&amp;" ЕДДС",'[113]1'!$B$2:$E$60,2,0)/86400, "")</f>
        <v>6.076388888888889E-3</v>
      </c>
      <c r="J4" s="14">
        <f>_xlfn.IFNA(VLOOKUP($A4&amp;" ЕДДС",'[113]1'!$B$2:$E$60,3,0)/86400, "")</f>
        <v>0</v>
      </c>
      <c r="K4" s="14">
        <f>_xlfn.IFNA(VLOOKUP($A4&amp;" ЕДДС",'[113]1'!$B$2:$E$60,4,0)/86400, "")</f>
        <v>0</v>
      </c>
      <c r="L4" s="14" t="str">
        <f>_xlfn.IFNA(VLOOKUP($A4&amp;" ЕДДС",'[113]1'!$B$1:$E$60,1,0),"")</f>
        <v>Велижский ЕДДС</v>
      </c>
    </row>
    <row r="5" spans="1:1024" ht="15.75" x14ac:dyDescent="0.25">
      <c r="A5" s="10" t="s">
        <v>11</v>
      </c>
      <c r="B5" s="11" t="str">
        <f>'[114]Статистика по приему вызовов.xl'!$E$7</f>
        <v>1203</v>
      </c>
      <c r="C5" s="12" t="str">
        <f>'[115]Общая статистика УКИО.xls'!$D$16</f>
        <v>1206</v>
      </c>
      <c r="D5" s="11" t="str">
        <f>'[114]Статистика по приему вызовов.xl'!$E$17</f>
        <v>65</v>
      </c>
      <c r="E5" s="13">
        <f t="shared" si="0"/>
        <v>1081</v>
      </c>
      <c r="F5" s="12">
        <f>C5-H5-'[115]Общая статистика УКИО.xls'!$D$14</f>
        <v>1107</v>
      </c>
      <c r="G5" s="11" t="str">
        <f>'[114]Статистика по приему вызовов.xl'!$E$14</f>
        <v>57</v>
      </c>
      <c r="H5" s="12" t="str">
        <f>'[115]Общая статистика УКИО.xls'!$D$12</f>
        <v>94</v>
      </c>
      <c r="I5" s="14">
        <f>_xlfn.IFNA(VLOOKUP($A5&amp;" ЕДДС",'[113]1'!$B$2:$E$60,2,0)/86400, "")</f>
        <v>1.8749999999999999E-3</v>
      </c>
      <c r="J5" s="14">
        <f>_xlfn.IFNA(VLOOKUP($A5&amp;" ЕДДС",'[113]1'!$B$2:$E$60,3,0)/86400, "")</f>
        <v>0</v>
      </c>
      <c r="K5" s="14">
        <f>_xlfn.IFNA(VLOOKUP($A5&amp;" ЕДДС",'[113]1'!$B$2:$E$60,4,0)/86400, "")</f>
        <v>0</v>
      </c>
      <c r="L5" s="14" t="str">
        <f>_xlfn.IFNA(VLOOKUP($A5&amp;" ЕДДС",'[113]1'!$B$1:$E$60,1,0),"")</f>
        <v>Вяземский ЕДДС</v>
      </c>
    </row>
    <row r="6" spans="1:1024" ht="15.75" x14ac:dyDescent="0.25">
      <c r="A6" s="10" t="s">
        <v>12</v>
      </c>
      <c r="B6" s="11" t="str">
        <f>'[116]Статистика по приему вызовов.xl'!$E$7</f>
        <v>704</v>
      </c>
      <c r="C6" s="12" t="str">
        <f>'[117]Общая статистика УКИО.xls'!$D$16</f>
        <v>700</v>
      </c>
      <c r="D6" s="11" t="str">
        <f>'[116]Статистика по приему вызовов.xl'!$E$17</f>
        <v>42</v>
      </c>
      <c r="E6" s="13">
        <f t="shared" si="0"/>
        <v>605</v>
      </c>
      <c r="F6" s="12">
        <f>C6-H6-'[117]Общая статистика УКИО.xls'!$D$14</f>
        <v>599</v>
      </c>
      <c r="G6" s="11" t="str">
        <f>'[116]Статистика по приему вызовов.xl'!$E$14</f>
        <v>57</v>
      </c>
      <c r="H6" s="12" t="str">
        <f>'[117]Общая статистика УКИО.xls'!$D$12</f>
        <v>91</v>
      </c>
      <c r="I6" s="14">
        <f>_xlfn.IFNA(VLOOKUP($A6&amp;" ЕДДС",'[113]1'!$B$2:$E$60,2,0)/86400, "")</f>
        <v>4.7453703703703704E-4</v>
      </c>
      <c r="J6" s="14">
        <f>_xlfn.IFNA(VLOOKUP($A6&amp;" ЕДДС",'[113]1'!$B$2:$E$60,3,0)/86400, "")</f>
        <v>0</v>
      </c>
      <c r="K6" s="14">
        <f>_xlfn.IFNA(VLOOKUP($A6&amp;" ЕДДС",'[113]1'!$B$2:$E$60,4,0)/86400, "")</f>
        <v>0</v>
      </c>
      <c r="L6" s="14" t="str">
        <f>_xlfn.IFNA(VLOOKUP($A6&amp;" ЕДДС",'[113]1'!$B$1:$E$60,1,0),"")</f>
        <v>Гагаринский ЕДДС</v>
      </c>
    </row>
    <row r="7" spans="1:1024" ht="15.75" x14ac:dyDescent="0.25">
      <c r="A7" s="10" t="s">
        <v>13</v>
      </c>
      <c r="B7" s="11" t="str">
        <f>'[118]Статистика по приему вызовов.xl'!$E$7</f>
        <v>27</v>
      </c>
      <c r="C7" s="12" t="str">
        <f>'[119]Общая статистика УКИО.xls'!$D$16</f>
        <v>27</v>
      </c>
      <c r="D7" s="11" t="str">
        <f>'[118]Статистика по приему вызовов.xl'!$E$17</f>
        <v>3</v>
      </c>
      <c r="E7" s="13">
        <f t="shared" si="0"/>
        <v>21</v>
      </c>
      <c r="F7" s="12">
        <f>C7-H7-'[119]Общая статистика УКИО.xls'!$D$14</f>
        <v>21</v>
      </c>
      <c r="G7" s="11" t="str">
        <f>'[118]Статистика по приему вызовов.xl'!$E$14</f>
        <v>3</v>
      </c>
      <c r="H7" s="12" t="str">
        <f>'[119]Общая статистика УКИО.xls'!$D$12</f>
        <v>6</v>
      </c>
      <c r="I7" s="14">
        <f>_xlfn.IFNA(VLOOKUP($A7&amp;" ЕДДС",'[113]1'!$B$2:$E$60,2,0)/86400, "")</f>
        <v>4.4791666666666669E-3</v>
      </c>
      <c r="J7" s="14">
        <f>_xlfn.IFNA(VLOOKUP($A7&amp;" ЕДДС",'[113]1'!$B$2:$E$60,3,0)/86400, "")</f>
        <v>0</v>
      </c>
      <c r="K7" s="14">
        <f>_xlfn.IFNA(VLOOKUP($A7&amp;" ЕДДС",'[113]1'!$B$2:$E$60,4,0)/86400, "")</f>
        <v>0</v>
      </c>
      <c r="L7" s="14" t="str">
        <f>_xlfn.IFNA(VLOOKUP($A7&amp;" ЕДДС",'[113]1'!$B$1:$E$60,1,0),"")</f>
        <v>Глинковский ЕДДС</v>
      </c>
    </row>
    <row r="8" spans="1:1024" ht="15.75" x14ac:dyDescent="0.25">
      <c r="A8" s="10" t="s">
        <v>14</v>
      </c>
      <c r="B8" s="11" t="str">
        <f>'[120]Статистика по приему вызовов.xl'!$E$7</f>
        <v>280</v>
      </c>
      <c r="C8" s="12" t="str">
        <f>'[121]Общая статистика УКИО.xls'!$D$16</f>
        <v>283</v>
      </c>
      <c r="D8" s="11" t="str">
        <f>'[120]Статистика по приему вызовов.xl'!$E$17</f>
        <v>7</v>
      </c>
      <c r="E8" s="13">
        <f t="shared" si="0"/>
        <v>267</v>
      </c>
      <c r="F8" s="12">
        <f>C8-H8-'[121]Общая статистика УКИО.xls'!$D$14</f>
        <v>273</v>
      </c>
      <c r="G8" s="11" t="str">
        <f>'[120]Статистика по приему вызовов.xl'!$E$14</f>
        <v>6</v>
      </c>
      <c r="H8" s="12" t="str">
        <f>'[121]Общая статистика УКИО.xls'!$D$12</f>
        <v>10</v>
      </c>
      <c r="I8" s="14">
        <f>_xlfn.IFNA(VLOOKUP($A8&amp;" ЕДДС",'[113]1'!$B$2:$E$60,2,0)/86400, "")</f>
        <v>1.3310185185185185E-3</v>
      </c>
      <c r="J8" s="14">
        <f>_xlfn.IFNA(VLOOKUP($A8&amp;" ЕДДС",'[113]1'!$B$2:$E$60,3,0)/86400, "")</f>
        <v>0</v>
      </c>
      <c r="K8" s="14">
        <f>_xlfn.IFNA(VLOOKUP($A8&amp;" ЕДДС",'[113]1'!$B$2:$E$60,4,0)/86400, "")</f>
        <v>0</v>
      </c>
      <c r="L8" s="14" t="str">
        <f>_xlfn.IFNA(VLOOKUP($A8&amp;" ЕДДС",'[113]1'!$B$1:$E$60,1,0),"")</f>
        <v>Демидовский ЕДДС</v>
      </c>
    </row>
    <row r="9" spans="1:1024" ht="15.75" x14ac:dyDescent="0.25">
      <c r="A9" s="10" t="s">
        <v>15</v>
      </c>
      <c r="B9" s="11" t="str">
        <f>'[122]Статистика по приему вызовов.xl'!$E$7</f>
        <v>263</v>
      </c>
      <c r="C9" s="12" t="str">
        <f>'[123]Общая статистика УКИО.xls'!$D$16</f>
        <v>273</v>
      </c>
      <c r="D9" s="11" t="str">
        <f>'[122]Статистика по приему вызовов.xl'!$E$17</f>
        <v>10</v>
      </c>
      <c r="E9" s="13">
        <f t="shared" si="0"/>
        <v>248</v>
      </c>
      <c r="F9" s="12">
        <f>C9-H9-'[123]Общая статистика УКИО.xls'!$D$14</f>
        <v>258</v>
      </c>
      <c r="G9" s="11" t="str">
        <f>'[122]Статистика по приему вызовов.xl'!$E$14</f>
        <v>5</v>
      </c>
      <c r="H9" s="12" t="str">
        <f>'[123]Общая статистика УКИО.xls'!$D$12</f>
        <v>14</v>
      </c>
      <c r="I9" s="14">
        <f>_xlfn.IFNA(VLOOKUP($A9&amp;" ЕДДС",'[113]1'!$B$2:$E$60,2,0)/86400, "")</f>
        <v>2.0717592592592593E-3</v>
      </c>
      <c r="J9" s="14">
        <f>_xlfn.IFNA(VLOOKUP($A9&amp;" ЕДДС",'[113]1'!$B$2:$E$60,3,0)/86400, "")</f>
        <v>0</v>
      </c>
      <c r="K9" s="14">
        <f>_xlfn.IFNA(VLOOKUP($A9&amp;" ЕДДС",'[113]1'!$B$2:$E$60,4,0)/86400, "")</f>
        <v>0</v>
      </c>
      <c r="L9" s="14" t="str">
        <f>_xlfn.IFNA(VLOOKUP($A9&amp;" ЕДДС",'[113]1'!$B$1:$E$60,1,0),"")</f>
        <v>Десногорск ЕДДС</v>
      </c>
    </row>
    <row r="10" spans="1:1024" ht="15.75" x14ac:dyDescent="0.25">
      <c r="A10" s="10" t="s">
        <v>16</v>
      </c>
      <c r="B10" s="11" t="str">
        <f>'[124]Статистика по приему вызовов.xl'!$E$7</f>
        <v>298</v>
      </c>
      <c r="C10" s="12" t="str">
        <f>'[125]Общая статистика УКИО.xls'!$D$16</f>
        <v>303</v>
      </c>
      <c r="D10" s="11" t="str">
        <f>'[124]Статистика по приему вызовов.xl'!$E$17</f>
        <v>13</v>
      </c>
      <c r="E10" s="13">
        <f t="shared" si="0"/>
        <v>264</v>
      </c>
      <c r="F10" s="12">
        <f>C10-H10-'[125]Общая статистика УКИО.xls'!$D$14</f>
        <v>278</v>
      </c>
      <c r="G10" s="11" t="str">
        <f>'[124]Статистика по приему вызовов.xl'!$E$14</f>
        <v>21</v>
      </c>
      <c r="H10" s="12" t="str">
        <f>'[125]Общая статистика УКИО.xls'!$D$12</f>
        <v>25</v>
      </c>
      <c r="I10" s="14">
        <f>_xlfn.IFNA(VLOOKUP($A10&amp;" ЕДДС",'[113]1'!$B$2:$E$60,2,0)/86400, "")</f>
        <v>1.9328703703703704E-3</v>
      </c>
      <c r="J10" s="14">
        <f>_xlfn.IFNA(VLOOKUP($A10&amp;" ЕДДС",'[113]1'!$B$2:$E$60,3,0)/86400, "")</f>
        <v>0</v>
      </c>
      <c r="K10" s="14">
        <f>_xlfn.IFNA(VLOOKUP($A10&amp;" ЕДДС",'[113]1'!$B$2:$E$60,4,0)/86400, "")</f>
        <v>0</v>
      </c>
      <c r="L10" s="14" t="str">
        <f>_xlfn.IFNA(VLOOKUP($A10&amp;" ЕДДС",'[113]1'!$B$1:$E$60,1,0),"")</f>
        <v>Дорогобужский ЕДДС</v>
      </c>
    </row>
    <row r="11" spans="1:1024" ht="15.75" x14ac:dyDescent="0.25">
      <c r="A11" s="10" t="s">
        <v>17</v>
      </c>
      <c r="B11" s="11" t="str">
        <f>'[126]Статистика по приему вызовов.xl'!$E$7</f>
        <v>185</v>
      </c>
      <c r="C11" s="12" t="str">
        <f>'[127]Общая статистика УКИО.xls'!$D$16</f>
        <v>190</v>
      </c>
      <c r="D11" s="11" t="str">
        <f>'[126]Статистика по приему вызовов.xl'!$E$17</f>
        <v>9</v>
      </c>
      <c r="E11" s="13">
        <f t="shared" si="0"/>
        <v>167</v>
      </c>
      <c r="F11" s="12">
        <f>C11-H11-'[127]Общая статистика УКИО.xls'!$D$14</f>
        <v>174</v>
      </c>
      <c r="G11" s="11" t="str">
        <f>'[126]Статистика по приему вызовов.xl'!$E$14</f>
        <v>9</v>
      </c>
      <c r="H11" s="12" t="str">
        <f>'[127]Общая статистика УКИО.xls'!$D$12</f>
        <v>14</v>
      </c>
      <c r="I11" s="14">
        <f>_xlfn.IFNA(VLOOKUP($A11&amp;" ЕДДС",'[113]1'!$B$2:$E$60,2,0)/86400, "")</f>
        <v>1.9212962962962964E-3</v>
      </c>
      <c r="J11" s="14">
        <f>_xlfn.IFNA(VLOOKUP($A11&amp;" ЕДДС",'[113]1'!$B$2:$E$60,3,0)/86400, "")</f>
        <v>0</v>
      </c>
      <c r="K11" s="14">
        <f>_xlfn.IFNA(VLOOKUP($A11&amp;" ЕДДС",'[113]1'!$B$2:$E$60,4,0)/86400, "")</f>
        <v>0</v>
      </c>
      <c r="L11" s="14" t="str">
        <f>_xlfn.IFNA(VLOOKUP($A11&amp;" ЕДДС",'[113]1'!$B$1:$E$60,1,0),"")</f>
        <v>Духовщинский ЕДДС</v>
      </c>
    </row>
    <row r="12" spans="1:1024" ht="15.75" x14ac:dyDescent="0.25">
      <c r="A12" s="10" t="s">
        <v>18</v>
      </c>
      <c r="B12" s="11" t="str">
        <f>'[128]Статистика по приему вызовов.xl'!$E$7</f>
        <v>134</v>
      </c>
      <c r="C12" s="12" t="str">
        <f>'[129]Общая статистика УКИО.xls'!$D$16</f>
        <v>134</v>
      </c>
      <c r="D12" s="11" t="str">
        <f>'[128]Статистика по приему вызовов.xl'!$E$17</f>
        <v>11</v>
      </c>
      <c r="E12" s="13">
        <f t="shared" si="0"/>
        <v>108</v>
      </c>
      <c r="F12" s="12">
        <f>C12-H12-'[129]Общая статистика УКИО.xls'!$D$14</f>
        <v>116</v>
      </c>
      <c r="G12" s="11" t="str">
        <f>'[128]Статистика по приему вызовов.xl'!$E$14</f>
        <v>15</v>
      </c>
      <c r="H12" s="12" t="str">
        <f>'[129]Общая статистика УКИО.xls'!$D$12</f>
        <v>18</v>
      </c>
      <c r="I12" s="14">
        <f>_xlfn.IFNA(VLOOKUP($A12&amp;" ЕДДС",'[113]1'!$B$2:$E$60,2,0)/86400, "")</f>
        <v>8.6805555555555551E-4</v>
      </c>
      <c r="J12" s="14">
        <f>_xlfn.IFNA(VLOOKUP($A12&amp;" ЕДДС",'[113]1'!$B$2:$E$60,3,0)/86400, "")</f>
        <v>0</v>
      </c>
      <c r="K12" s="14">
        <f>_xlfn.IFNA(VLOOKUP($A12&amp;" ЕДДС",'[113]1'!$B$2:$E$60,4,0)/86400, "")</f>
        <v>0</v>
      </c>
      <c r="L12" s="14" t="str">
        <f>_xlfn.IFNA(VLOOKUP($A12&amp;" ЕДДС",'[113]1'!$B$1:$E$60,1,0),"")</f>
        <v>Ельнинский ЕДДС</v>
      </c>
    </row>
    <row r="13" spans="1:1024" ht="15.75" x14ac:dyDescent="0.25">
      <c r="A13" s="10" t="s">
        <v>19</v>
      </c>
      <c r="B13" s="11" t="str">
        <f>'[130]Статистика по приему вызовов.xl'!$E$7</f>
        <v>119</v>
      </c>
      <c r="C13" s="12" t="str">
        <f>'[131]Общая статистика УКИО.xls'!$D$16</f>
        <v>123</v>
      </c>
      <c r="D13" s="11" t="str">
        <f>'[130]Статистика по приему вызовов.xl'!$E$17</f>
        <v>6</v>
      </c>
      <c r="E13" s="13">
        <f t="shared" si="0"/>
        <v>110</v>
      </c>
      <c r="F13" s="12">
        <f>C13-H13-'[131]Общая статистика УКИО.xls'!$D$14</f>
        <v>119</v>
      </c>
      <c r="G13" s="11" t="str">
        <f>'[130]Статистика по приему вызовов.xl'!$E$14</f>
        <v>3</v>
      </c>
      <c r="H13" s="12" t="str">
        <f>'[131]Общая статистика УКИО.xls'!$D$12</f>
        <v>4</v>
      </c>
      <c r="I13" s="14">
        <f>_xlfn.IFNA(VLOOKUP($A13&amp;" ЕДДС",'[113]1'!$B$2:$E$60,2,0)/86400, "")</f>
        <v>1.9791666666666668E-3</v>
      </c>
      <c r="J13" s="14">
        <f>_xlfn.IFNA(VLOOKUP($A13&amp;" ЕДДС",'[113]1'!$B$2:$E$60,3,0)/86400, "")</f>
        <v>0</v>
      </c>
      <c r="K13" s="14">
        <f>_xlfn.IFNA(VLOOKUP($A13&amp;" ЕДДС",'[113]1'!$B$2:$E$60,4,0)/86400, "")</f>
        <v>0</v>
      </c>
      <c r="L13" s="14" t="str">
        <f>_xlfn.IFNA(VLOOKUP($A13&amp;" ЕДДС",'[113]1'!$B$1:$E$60,1,0),"")</f>
        <v>Ершичский ЕДДС</v>
      </c>
    </row>
    <row r="14" spans="1:1024" ht="15.75" x14ac:dyDescent="0.25">
      <c r="A14" s="10" t="s">
        <v>20</v>
      </c>
      <c r="B14" s="11" t="str">
        <f>'[132]Статистика по приему вызовов.xl'!$E$7</f>
        <v>127</v>
      </c>
      <c r="C14" s="12" t="str">
        <f>'[133]Общая статистика УКИО.xls'!$D$16</f>
        <v>130</v>
      </c>
      <c r="D14" s="11" t="str">
        <f>'[132]Статистика по приему вызовов.xl'!$E$17</f>
        <v>5</v>
      </c>
      <c r="E14" s="13">
        <f t="shared" si="0"/>
        <v>110</v>
      </c>
      <c r="F14" s="12">
        <f>C14-H14-'[133]Общая статистика УКИО.xls'!$D$14</f>
        <v>112</v>
      </c>
      <c r="G14" s="11" t="str">
        <f>'[132]Статистика по приему вызовов.xl'!$E$14</f>
        <v>12</v>
      </c>
      <c r="H14" s="12" t="str">
        <f>'[133]Общая статистика УКИО.xls'!$D$12</f>
        <v>18</v>
      </c>
      <c r="I14" s="14">
        <f>_xlfn.IFNA(VLOOKUP($A14&amp;" ЕДДС",'[113]1'!$B$2:$E$60,2,0)/86400, "")</f>
        <v>6.018518518518519E-4</v>
      </c>
      <c r="J14" s="14">
        <f>_xlfn.IFNA(VLOOKUP($A14&amp;" ЕДДС",'[113]1'!$B$2:$E$60,3,0)/86400, "")</f>
        <v>0</v>
      </c>
      <c r="K14" s="14">
        <f>_xlfn.IFNA(VLOOKUP($A14&amp;" ЕДДС",'[113]1'!$B$2:$E$60,4,0)/86400, "")</f>
        <v>0</v>
      </c>
      <c r="L14" s="14" t="str">
        <f>_xlfn.IFNA(VLOOKUP($A14&amp;" ЕДДС",'[113]1'!$B$1:$E$60,1,0),"")</f>
        <v>Кардымовский ЕДДС</v>
      </c>
    </row>
    <row r="15" spans="1:1024" ht="15.75" x14ac:dyDescent="0.25">
      <c r="A15" s="10" t="s">
        <v>21</v>
      </c>
      <c r="B15" s="11" t="str">
        <f>'[134]Статистика по приему вызовов.xl'!$E$7</f>
        <v>163</v>
      </c>
      <c r="C15" s="12" t="str">
        <f>'[135]Общая статистика УКИО.xls'!$D$16</f>
        <v>168</v>
      </c>
      <c r="D15" s="11" t="str">
        <f>'[134]Статистика по приему вызовов.xl'!$E$17</f>
        <v>5</v>
      </c>
      <c r="E15" s="13">
        <f t="shared" si="0"/>
        <v>140</v>
      </c>
      <c r="F15" s="12">
        <f>C15-H15-'[135]Общая статистика УКИО.xls'!$D$14</f>
        <v>143</v>
      </c>
      <c r="G15" s="11" t="str">
        <f>'[134]Статистика по приему вызовов.xl'!$E$14</f>
        <v>18</v>
      </c>
      <c r="H15" s="12" t="str">
        <f>'[135]Общая статистика УКИО.xls'!$D$12</f>
        <v>22</v>
      </c>
      <c r="I15" s="14">
        <f>_xlfn.IFNA(VLOOKUP($A15&amp;" ЕДДС",'[113]1'!$B$2:$E$60,2,0)/86400, "")</f>
        <v>9.0509259259259258E-3</v>
      </c>
      <c r="J15" s="14">
        <f>_xlfn.IFNA(VLOOKUP($A15&amp;" ЕДДС",'[113]1'!$B$2:$E$60,3,0)/86400, "")</f>
        <v>0</v>
      </c>
      <c r="K15" s="14">
        <f>_xlfn.IFNA(VLOOKUP($A15&amp;" ЕДДС",'[113]1'!$B$2:$E$60,4,0)/86400, "")</f>
        <v>0</v>
      </c>
      <c r="L15" s="14" t="str">
        <f>_xlfn.IFNA(VLOOKUP($A15&amp;" ЕДДС",'[113]1'!$B$1:$E$60,1,0),"")</f>
        <v>Краснинский ЕДДС</v>
      </c>
    </row>
    <row r="16" spans="1:1024" ht="15.75" x14ac:dyDescent="0.25">
      <c r="A16" s="10" t="s">
        <v>22</v>
      </c>
      <c r="B16" s="11" t="str">
        <f>'[136]Статистика по приему вызовов.xl'!$E$7</f>
        <v>131</v>
      </c>
      <c r="C16" s="12" t="str">
        <f>'[137]Общая статистика УКИО.xls'!$D$16</f>
        <v>138</v>
      </c>
      <c r="D16" s="11" t="str">
        <f>'[136]Статистика по приему вызовов.xl'!$E$17</f>
        <v>6</v>
      </c>
      <c r="E16" s="13">
        <f t="shared" si="0"/>
        <v>123</v>
      </c>
      <c r="F16" s="12">
        <f>C16-H16-'[137]Общая статистика УКИО.xls'!$D$14</f>
        <v>134</v>
      </c>
      <c r="G16" s="11" t="str">
        <f>'[136]Статистика по приему вызовов.xl'!$E$14</f>
        <v>2</v>
      </c>
      <c r="H16" s="12" t="str">
        <f>'[137]Общая статистика УКИО.xls'!$D$12</f>
        <v>3</v>
      </c>
      <c r="I16" s="14">
        <f>_xlfn.IFNA(VLOOKUP($A16&amp;" ЕДДС",'[113]1'!$B$2:$E$60,2,0)/86400, "")</f>
        <v>6.3194444444444444E-3</v>
      </c>
      <c r="J16" s="14">
        <f>_xlfn.IFNA(VLOOKUP($A16&amp;" ЕДДС",'[113]1'!$B$2:$E$60,3,0)/86400, "")</f>
        <v>0</v>
      </c>
      <c r="K16" s="14">
        <f>_xlfn.IFNA(VLOOKUP($A16&amp;" ЕДДС",'[113]1'!$B$2:$E$60,4,0)/86400, "")</f>
        <v>0</v>
      </c>
      <c r="L16" s="14" t="str">
        <f>_xlfn.IFNA(VLOOKUP($A16&amp;" ЕДДС",'[113]1'!$B$1:$E$60,1,0),"")</f>
        <v>Монастырщинский ЕДДС</v>
      </c>
    </row>
    <row r="17" spans="1:1024" ht="15.75" x14ac:dyDescent="0.25">
      <c r="A17" s="10" t="s">
        <v>23</v>
      </c>
      <c r="B17" s="11" t="str">
        <f>'[138]Статистика по приему вызовов.xl'!$E$7</f>
        <v>110</v>
      </c>
      <c r="C17" s="12" t="str">
        <f>'[139]Общая статистика УКИО.xls'!$D$16</f>
        <v>115</v>
      </c>
      <c r="D17" s="11" t="str">
        <f>'[138]Статистика по приему вызовов.xl'!$E$17</f>
        <v>8</v>
      </c>
      <c r="E17" s="13">
        <f t="shared" si="0"/>
        <v>97</v>
      </c>
      <c r="F17" s="12">
        <f>C17-H17-'[139]Общая статистика УКИО.xls'!$D$14</f>
        <v>104</v>
      </c>
      <c r="G17" s="11" t="str">
        <f>'[138]Статистика по приему вызовов.xl'!$E$14</f>
        <v>5</v>
      </c>
      <c r="H17" s="12" t="str">
        <f>'[139]Общая статистика УКИО.xls'!$D$12</f>
        <v>11</v>
      </c>
      <c r="I17" s="14">
        <f>_xlfn.IFNA(VLOOKUP($A17&amp;" ЕДДС",'[113]1'!$B$2:$E$60,2,0)/86400, "")</f>
        <v>3.2407407407407406E-4</v>
      </c>
      <c r="J17" s="14">
        <f>_xlfn.IFNA(VLOOKUP($A17&amp;" ЕДДС",'[113]1'!$B$2:$E$60,3,0)/86400, "")</f>
        <v>0</v>
      </c>
      <c r="K17" s="14">
        <f>_xlfn.IFNA(VLOOKUP($A17&amp;" ЕДДС",'[113]1'!$B$2:$E$60,4,0)/86400, "")</f>
        <v>0</v>
      </c>
      <c r="L17" s="14" t="str">
        <f>_xlfn.IFNA(VLOOKUP($A17&amp;" ЕДДС",'[113]1'!$B$1:$E$60,1,0),"")</f>
        <v>Новодугинский ЕДДС</v>
      </c>
    </row>
    <row r="18" spans="1:1024" ht="15.75" x14ac:dyDescent="0.25">
      <c r="A18" s="10" t="s">
        <v>24</v>
      </c>
      <c r="B18" s="11" t="str">
        <f>'[140]Статистика по приему вызовов.xl'!$E$7</f>
        <v>300</v>
      </c>
      <c r="C18" s="12" t="str">
        <f>'[141]Общая статистика УКИО.xls'!$D$16</f>
        <v>307</v>
      </c>
      <c r="D18" s="11" t="str">
        <f>'[140]Статистика по приему вызовов.xl'!$E$17</f>
        <v>14</v>
      </c>
      <c r="E18" s="13">
        <f t="shared" si="0"/>
        <v>265</v>
      </c>
      <c r="F18" s="12">
        <f>C18-H18-'[141]Общая статистика УКИО.xls'!$D$14</f>
        <v>280</v>
      </c>
      <c r="G18" s="11" t="str">
        <f>'[140]Статистика по приему вызовов.xl'!$E$14</f>
        <v>21</v>
      </c>
      <c r="H18" s="12" t="str">
        <f>'[141]Общая статистика УКИО.xls'!$D$12</f>
        <v>26</v>
      </c>
      <c r="I18" s="14">
        <f>_xlfn.IFNA(VLOOKUP($A18&amp;" ЕДДС",'[113]1'!$B$2:$E$60,2,0)/86400, "")</f>
        <v>6.8171296296296296E-3</v>
      </c>
      <c r="J18" s="14">
        <f>_xlfn.IFNA(VLOOKUP($A18&amp;" ЕДДС",'[113]1'!$B$2:$E$60,3,0)/86400, "")</f>
        <v>0</v>
      </c>
      <c r="K18" s="14">
        <f>_xlfn.IFNA(VLOOKUP($A18&amp;" ЕДДС",'[113]1'!$B$2:$E$60,4,0)/86400, "")</f>
        <v>0</v>
      </c>
      <c r="L18" s="14" t="str">
        <f>_xlfn.IFNA(VLOOKUP($A18&amp;" ЕДДС",'[113]1'!$B$1:$E$60,1,0),"")</f>
        <v>Починковский ЕДДС</v>
      </c>
    </row>
    <row r="19" spans="1:1024" ht="15.75" x14ac:dyDescent="0.25">
      <c r="A19" s="10" t="s">
        <v>25</v>
      </c>
      <c r="B19" s="11" t="str">
        <f>'[142]Статистика по приему вызовов.xl'!$E$7</f>
        <v>1196</v>
      </c>
      <c r="C19" s="12" t="str">
        <f>'[143]Общая статистика УКИО.xls'!$D$16</f>
        <v>1211</v>
      </c>
      <c r="D19" s="11" t="str">
        <f>'[142]Статистика по приему вызовов.xl'!$E$17</f>
        <v>63</v>
      </c>
      <c r="E19" s="13">
        <f t="shared" si="0"/>
        <v>1040</v>
      </c>
      <c r="F19" s="12">
        <f>C19-H19-'[143]Общая статистика УКИО.xls'!$D$14</f>
        <v>1049</v>
      </c>
      <c r="G19" s="11" t="str">
        <f>'[142]Статистика по приему вызовов.xl'!$E$14</f>
        <v>93</v>
      </c>
      <c r="H19" s="12" t="str">
        <f>'[143]Общая статистика УКИО.xls'!$D$12</f>
        <v>141</v>
      </c>
      <c r="I19" s="14">
        <f>_xlfn.IFNA(VLOOKUP($A19&amp;" ЕДДС",'[113]1'!$B$2:$E$60,2,0)/86400, "")</f>
        <v>1.2152777777777778E-3</v>
      </c>
      <c r="J19" s="14">
        <f>_xlfn.IFNA(VLOOKUP($A19&amp;" ЕДДС",'[113]1'!$B$2:$E$60,3,0)/86400, "")</f>
        <v>0</v>
      </c>
      <c r="K19" s="14">
        <f>_xlfn.IFNA(VLOOKUP($A19&amp;" ЕДДС",'[113]1'!$B$2:$E$60,4,0)/86400, "")</f>
        <v>0</v>
      </c>
      <c r="L19" s="14" t="str">
        <f>_xlfn.IFNA(VLOOKUP($A19&amp;" ЕДДС",'[113]1'!$B$1:$E$60,1,0),"")</f>
        <v>Рославльский ЕДДС</v>
      </c>
    </row>
    <row r="20" spans="1:1024" ht="15.75" x14ac:dyDescent="0.25">
      <c r="A20" s="10" t="s">
        <v>26</v>
      </c>
      <c r="B20" s="11" t="str">
        <f>'[144]Статистика по приему вызовов.xl'!$E$7</f>
        <v>326</v>
      </c>
      <c r="C20" s="12" t="str">
        <f>'[145]Общая статистика УКИО.xls'!$D$16</f>
        <v>325</v>
      </c>
      <c r="D20" s="11" t="str">
        <f>'[144]Статистика по приему вызовов.xl'!$E$17</f>
        <v>21</v>
      </c>
      <c r="E20" s="13">
        <f t="shared" si="0"/>
        <v>290</v>
      </c>
      <c r="F20" s="12">
        <f>C20-H20-'[145]Общая статистика УКИО.xls'!$D$14</f>
        <v>300</v>
      </c>
      <c r="G20" s="11" t="str">
        <f>'[144]Статистика по приему вызовов.xl'!$E$14</f>
        <v>15</v>
      </c>
      <c r="H20" s="12" t="str">
        <f>'[145]Общая статистика УКИО.xls'!$D$12</f>
        <v>22</v>
      </c>
      <c r="I20" s="14">
        <f>_xlfn.IFNA(VLOOKUP($A20&amp;" ЕДДС",'[113]1'!$B$2:$E$60,2,0)/86400, "")</f>
        <v>3.1944444444444446E-3</v>
      </c>
      <c r="J20" s="14">
        <f>_xlfn.IFNA(VLOOKUP($A20&amp;" ЕДДС",'[113]1'!$B$2:$E$60,3,0)/86400, "")</f>
        <v>0</v>
      </c>
      <c r="K20" s="14">
        <f>_xlfn.IFNA(VLOOKUP($A20&amp;" ЕДДС",'[113]1'!$B$2:$E$60,4,0)/86400, "")</f>
        <v>0</v>
      </c>
      <c r="L20" s="14" t="str">
        <f>_xlfn.IFNA(VLOOKUP($A20&amp;" ЕДДС",'[113]1'!$B$1:$E$60,1,0),"")</f>
        <v>Руднянский ЕДДС</v>
      </c>
    </row>
    <row r="21" spans="1:1024" ht="15.75" x14ac:dyDescent="0.25">
      <c r="A21" s="10" t="s">
        <v>27</v>
      </c>
      <c r="B21" s="11" t="str">
        <f>'[146]Статистика по приему вызовов.xl'!$E$7</f>
        <v>825</v>
      </c>
      <c r="C21" s="12" t="str">
        <f>'[147]Общая статистика УКИО.xls'!$D$16</f>
        <v>839</v>
      </c>
      <c r="D21" s="11" t="str">
        <f>'[146]Статистика по приему вызовов.xl'!$E$17</f>
        <v>38</v>
      </c>
      <c r="E21" s="13">
        <f t="shared" si="0"/>
        <v>643</v>
      </c>
      <c r="F21" s="12">
        <f>C21-H21-'[147]Общая статистика УКИО.xls'!$D$14</f>
        <v>672</v>
      </c>
      <c r="G21" s="11" t="str">
        <f>'[146]Статистика по приему вызовов.xl'!$E$14</f>
        <v>144</v>
      </c>
      <c r="H21" s="12" t="str">
        <f>'[147]Общая статистика УКИО.xls'!$D$12</f>
        <v>165</v>
      </c>
      <c r="I21" s="14">
        <f>_xlfn.IFNA(VLOOKUP($A21&amp;" ЕДДС",'[113]1'!$B$2:$E$60,2,0)/86400, "")</f>
        <v>2.7777777777777778E-4</v>
      </c>
      <c r="J21" s="14">
        <f>_xlfn.IFNA(VLOOKUP($A21&amp;" ЕДДС",'[113]1'!$B$2:$E$60,3,0)/86400, "")</f>
        <v>0</v>
      </c>
      <c r="K21" s="14">
        <f>_xlfn.IFNA(VLOOKUP($A21&amp;" ЕДДС",'[113]1'!$B$2:$E$60,4,0)/86400, "")</f>
        <v>0</v>
      </c>
      <c r="L21" s="14" t="str">
        <f>_xlfn.IFNA(VLOOKUP($A21&amp;" ЕДДС",'[113]1'!$B$1:$E$60,1,0),"")</f>
        <v>Сафоновский ЕДДС</v>
      </c>
    </row>
    <row r="22" spans="1:1024" ht="15.75" x14ac:dyDescent="0.25">
      <c r="A22" s="10" t="s">
        <v>28</v>
      </c>
      <c r="B22" s="11" t="str">
        <f>'[148]Статистика по приему вызовов.xl'!$E$7</f>
        <v>21346</v>
      </c>
      <c r="C22" s="12" t="str">
        <f>'[149]Общая статистика УКИО.xls'!$D$16</f>
        <v>28331</v>
      </c>
      <c r="D22" s="11" t="str">
        <f>'[148]Статистика по приему вызовов.xl'!$E$17</f>
        <v>407</v>
      </c>
      <c r="E22" s="13">
        <f t="shared" si="0"/>
        <v>20680</v>
      </c>
      <c r="F22" s="12">
        <f>C22-H22-'[149]Общая статистика УКИО.xls'!$D$14</f>
        <v>27931</v>
      </c>
      <c r="G22" s="11" t="str">
        <f>'[148]Статистика по приему вызовов.xl'!$E$14</f>
        <v>259</v>
      </c>
      <c r="H22" s="12" t="str">
        <f>'[149]Общая статистика УКИО.xls'!$D$12</f>
        <v>346</v>
      </c>
      <c r="I22" s="14">
        <f>_xlfn.IFNA(VLOOKUP("ЕДДС",'[113]1'!$B$2:$E$60,2,0)/86400, "")</f>
        <v>3.7037037037037035E-4</v>
      </c>
      <c r="J22" s="14">
        <f>_xlfn.IFNA(VLOOKUP("ЕДДС",'[113]1'!$B$2:$E$60,3,0)/86400, "")</f>
        <v>0</v>
      </c>
      <c r="K22" s="14">
        <f>_xlfn.IFNA(VLOOKUP("ЕДДС",'[113]1'!$B$2:$E$60,4,0)/86400, "")</f>
        <v>0</v>
      </c>
      <c r="L22" s="14" t="str">
        <f>_xlfn.IFNA(VLOOKUP("ЕДДС",'[113]1'!$B$1:$E$60,1,0),"")</f>
        <v>ЕДДС</v>
      </c>
    </row>
    <row r="23" spans="1:1024" ht="15.75" x14ac:dyDescent="0.25">
      <c r="A23" s="10" t="s">
        <v>29</v>
      </c>
      <c r="B23" s="11" t="str">
        <f>'[150]Статистика по приему вызовов.xl'!$E$7</f>
        <v>850</v>
      </c>
      <c r="C23" s="12" t="str">
        <f>'[151]Общая статистика УКИО.xls'!$D$16</f>
        <v>851</v>
      </c>
      <c r="D23" s="11" t="str">
        <f>'[150]Статистика по приему вызовов.xl'!$E$17</f>
        <v>60</v>
      </c>
      <c r="E23" s="13">
        <f t="shared" si="0"/>
        <v>735</v>
      </c>
      <c r="F23" s="12">
        <f>C23-H23-'[151]Общая статистика УКИО.xls'!$D$14</f>
        <v>769</v>
      </c>
      <c r="G23" s="11" t="str">
        <f>'[150]Статистика по приему вызовов.xl'!$E$14</f>
        <v>55</v>
      </c>
      <c r="H23" s="12" t="str">
        <f>'[151]Общая статистика УКИО.xls'!$D$12</f>
        <v>77</v>
      </c>
      <c r="I23" s="14">
        <f>_xlfn.IFNA(VLOOKUP($A23&amp;" ЕДДС",'[113]1'!$B$2:$E$60,2,0)/86400, "")</f>
        <v>5.0578703703703706E-3</v>
      </c>
      <c r="J23" s="14">
        <f>_xlfn.IFNA(VLOOKUP($A23&amp;" ЕДДС",'[113]1'!$B$2:$E$60,3,0)/86400, "")</f>
        <v>0</v>
      </c>
      <c r="K23" s="14">
        <f>_xlfn.IFNA(VLOOKUP($A23&amp;" ЕДДС",'[113]1'!$B$2:$E$60,4,0)/86400, "")</f>
        <v>0</v>
      </c>
      <c r="L23" s="14" t="str">
        <f>_xlfn.IFNA(VLOOKUP($A23&amp;" ЕДДС",'[113]1'!$B$1:$E$60,1,0),"")</f>
        <v>Смоленский район ЕДДС</v>
      </c>
    </row>
    <row r="24" spans="1:1024" ht="15.75" x14ac:dyDescent="0.25">
      <c r="A24" s="10" t="s">
        <v>30</v>
      </c>
      <c r="B24" s="11" t="str">
        <f>'[152]Статистика по приему вызовов.xl'!$E$7</f>
        <v>144</v>
      </c>
      <c r="C24" s="12" t="str">
        <f>'[153]Общая статистика УКИО.xls'!$D$16</f>
        <v>144</v>
      </c>
      <c r="D24" s="11" t="str">
        <f>'[152]Статистика по приему вызовов.xl'!$E$17</f>
        <v>9</v>
      </c>
      <c r="E24" s="13">
        <f t="shared" si="0"/>
        <v>126</v>
      </c>
      <c r="F24" s="12">
        <f>C24-H24-'[153]Общая статистика УКИО.xls'!$D$14</f>
        <v>131</v>
      </c>
      <c r="G24" s="11" t="str">
        <f>'[152]Статистика по приему вызовов.xl'!$E$14</f>
        <v>9</v>
      </c>
      <c r="H24" s="12" t="str">
        <f>'[153]Общая статистика УКИО.xls'!$D$12</f>
        <v>12</v>
      </c>
      <c r="I24" s="14">
        <f>_xlfn.IFNA(VLOOKUP($A24&amp;" ЕДДС",'[113]1'!$B$2:$E$60,2,0)/86400, "")</f>
        <v>6.134259259259259E-4</v>
      </c>
      <c r="J24" s="14">
        <f>_xlfn.IFNA(VLOOKUP($A24&amp;" ЕДДС",'[113]1'!$B$2:$E$60,3,0)/86400, "")</f>
        <v>0</v>
      </c>
      <c r="K24" s="14">
        <f>_xlfn.IFNA(VLOOKUP($A24&amp;" ЕДДС",'[113]1'!$B$2:$E$60,4,0)/86400, "")</f>
        <v>0</v>
      </c>
      <c r="L24" s="14" t="str">
        <f>_xlfn.IFNA(VLOOKUP($A24&amp;" ЕДДС",'[113]1'!$B$1:$E$60,1,0),"")</f>
        <v>Сычевский ЕДДС</v>
      </c>
    </row>
    <row r="25" spans="1:1024" ht="15.75" x14ac:dyDescent="0.25">
      <c r="A25" s="10" t="s">
        <v>31</v>
      </c>
      <c r="B25" s="11" t="str">
        <f>'[154]Статистика по приему вызовов.xl'!$E$7</f>
        <v>86</v>
      </c>
      <c r="C25" s="12" t="str">
        <f>'[155]Общая статистика УКИО.xls'!$D$16</f>
        <v>87</v>
      </c>
      <c r="D25" s="11" t="str">
        <f>'[154]Статистика по приему вызовов.xl'!$E$17</f>
        <v>6</v>
      </c>
      <c r="E25" s="13">
        <f t="shared" si="0"/>
        <v>73</v>
      </c>
      <c r="F25" s="12">
        <f>C25-H25-'[155]Общая статистика УКИО.xls'!$D$14</f>
        <v>77</v>
      </c>
      <c r="G25" s="11" t="str">
        <f>'[154]Статистика по приему вызовов.xl'!$E$14</f>
        <v>7</v>
      </c>
      <c r="H25" s="12" t="str">
        <f>'[155]Общая статистика УКИО.xls'!$D$12</f>
        <v>9</v>
      </c>
      <c r="I25" s="14">
        <f>_xlfn.IFNA(VLOOKUP($A25&amp;" ЕДДС",'[113]1'!$B$2:$E$60,2,0)/86400, "")</f>
        <v>6.9444444444444447E-4</v>
      </c>
      <c r="J25" s="14">
        <f>_xlfn.IFNA(VLOOKUP($A25&amp;" ЕДДС",'[113]1'!$B$2:$E$60,3,0)/86400, "")</f>
        <v>0</v>
      </c>
      <c r="K25" s="14">
        <f>_xlfn.IFNA(VLOOKUP($A25&amp;" ЕДДС",'[113]1'!$B$2:$E$60,4,0)/86400, "")</f>
        <v>0</v>
      </c>
      <c r="L25" s="14" t="str">
        <f>_xlfn.IFNA(VLOOKUP($A25&amp;" ЕДДС",'[113]1'!$B$1:$E$60,1,0),"")</f>
        <v>Темкинский ЕДДС</v>
      </c>
    </row>
    <row r="26" spans="1:1024" ht="15.75" x14ac:dyDescent="0.25">
      <c r="A26" s="10" t="s">
        <v>32</v>
      </c>
      <c r="B26" s="11" t="str">
        <f>'[156]Статистика по приему вызовов.xl'!$E$7</f>
        <v>109</v>
      </c>
      <c r="C26" s="12" t="str">
        <f>'[157]Общая статистика УКИО.xls'!$D$16</f>
        <v>109</v>
      </c>
      <c r="D26" s="11" t="str">
        <f>'[156]Статистика по приему вызовов.xl'!$E$17</f>
        <v>7</v>
      </c>
      <c r="E26" s="13">
        <f t="shared" si="0"/>
        <v>89</v>
      </c>
      <c r="F26" s="12">
        <f>C26-H26-'[157]Общая статистика УКИО.xls'!$D$14</f>
        <v>96</v>
      </c>
      <c r="G26" s="11" t="str">
        <f>'[156]Статистика по приему вызовов.xl'!$E$14</f>
        <v>13</v>
      </c>
      <c r="H26" s="12" t="str">
        <f>'[157]Общая статистика УКИО.xls'!$D$12</f>
        <v>13</v>
      </c>
      <c r="I26" s="14">
        <f>_xlfn.IFNA(VLOOKUP($A26&amp;" ЕДДС",'[113]1'!$B$2:$E$60,2,0)/86400, "")</f>
        <v>8.564814814814815E-4</v>
      </c>
      <c r="J26" s="14">
        <f>_xlfn.IFNA(VLOOKUP($A26&amp;" ЕДДС",'[113]1'!$B$2:$E$60,3,0)/86400, "")</f>
        <v>0</v>
      </c>
      <c r="K26" s="14">
        <f>_xlfn.IFNA(VLOOKUP($A26&amp;" ЕДДС",'[113]1'!$B$2:$E$60,4,0)/86400, "")</f>
        <v>0</v>
      </c>
      <c r="L26" s="14" t="str">
        <f>_xlfn.IFNA(VLOOKUP($A26&amp;" ЕДДС",'[113]1'!$B$1:$E$60,1,0),"")</f>
        <v>Угранский ЕДДС</v>
      </c>
    </row>
    <row r="27" spans="1:1024" ht="15.75" x14ac:dyDescent="0.25">
      <c r="A27" s="10" t="s">
        <v>33</v>
      </c>
      <c r="B27" s="11" t="str">
        <f>'[158]Статистика по приему вызовов.xl'!$E$7</f>
        <v>111</v>
      </c>
      <c r="C27" s="12" t="str">
        <f>'[159]Общая статистика УКИО.xls'!$D$16</f>
        <v>106</v>
      </c>
      <c r="D27" s="11" t="str">
        <f>'[158]Статистика по приему вызовов.xl'!$E$17</f>
        <v>5</v>
      </c>
      <c r="E27" s="13">
        <f t="shared" si="0"/>
        <v>98</v>
      </c>
      <c r="F27" s="12">
        <f>C27-H27-'[159]Общая статистика УКИО.xls'!$D$14</f>
        <v>97</v>
      </c>
      <c r="G27" s="11" t="str">
        <f>'[158]Статистика по приему вызовов.xl'!$E$14</f>
        <v>8</v>
      </c>
      <c r="H27" s="12" t="str">
        <f>'[159]Общая статистика УКИО.xls'!$D$12</f>
        <v>9</v>
      </c>
      <c r="I27" s="14">
        <f>_xlfn.IFNA(VLOOKUP($A27&amp;" ЕДДС",'[113]1'!$B$2:$E$60,2,0)/86400, "")</f>
        <v>2.7314814814814814E-3</v>
      </c>
      <c r="J27" s="14">
        <f>_xlfn.IFNA(VLOOKUP($A27&amp;" ЕДДС",'[113]1'!$B$2:$E$60,3,0)/86400, "")</f>
        <v>0</v>
      </c>
      <c r="K27" s="14">
        <f>_xlfn.IFNA(VLOOKUP($A27&amp;" ЕДДС",'[113]1'!$B$2:$E$60,4,0)/86400, "")</f>
        <v>0</v>
      </c>
      <c r="L27" s="14" t="str">
        <f>_xlfn.IFNA(VLOOKUP($A27&amp;" ЕДДС",'[113]1'!$B$1:$E$60,1,0),"")</f>
        <v>Х.-Жирковский ЕДДС</v>
      </c>
    </row>
    <row r="28" spans="1:1024" ht="15.75" x14ac:dyDescent="0.25">
      <c r="A28" s="10" t="s">
        <v>34</v>
      </c>
      <c r="B28" s="11" t="str">
        <f>'[160]Статистика по приему вызовов.xl'!$E$7</f>
        <v>145</v>
      </c>
      <c r="C28" s="12" t="str">
        <f>'[161]Общая статистика УКИО.xls'!$D$16</f>
        <v>148</v>
      </c>
      <c r="D28" s="11" t="str">
        <f>'[160]Статистика по приему вызовов.xl'!$E$17</f>
        <v>5</v>
      </c>
      <c r="E28" s="13">
        <f t="shared" si="0"/>
        <v>131</v>
      </c>
      <c r="F28" s="12">
        <f>C28-H28-'[161]Общая статистика УКИО.xls'!$D$14</f>
        <v>137</v>
      </c>
      <c r="G28" s="11" t="str">
        <f>'[160]Статистика по приему вызовов.xl'!$E$14</f>
        <v>9</v>
      </c>
      <c r="H28" s="12" t="str">
        <f>'[161]Общая статистика УКИО.xls'!$D$12</f>
        <v>11</v>
      </c>
      <c r="I28" s="14">
        <f>_xlfn.IFNA(VLOOKUP($A28&amp;" ЕДДС",'[113]1'!$B$2:$E$60,2,0)/86400, "")</f>
        <v>3.2291666666666666E-3</v>
      </c>
      <c r="J28" s="14">
        <f>_xlfn.IFNA(VLOOKUP($A28&amp;" ЕДДС",'[113]1'!$B$2:$E$60,3,0)/86400, "")</f>
        <v>0</v>
      </c>
      <c r="K28" s="14">
        <f>_xlfn.IFNA(VLOOKUP($A28&amp;" ЕДДС",'[113]1'!$B$2:$E$60,4,0)/86400, "")</f>
        <v>0</v>
      </c>
      <c r="L28" s="14" t="str">
        <f>_xlfn.IFNA(VLOOKUP($A28&amp;" ЕДДС",'[113]1'!$B$1:$E$60,1,0),"")</f>
        <v>Хиславичский ЕДДС</v>
      </c>
    </row>
    <row r="29" spans="1:1024" ht="15.75" x14ac:dyDescent="0.25">
      <c r="A29" s="10" t="s">
        <v>35</v>
      </c>
      <c r="B29" s="11" t="str">
        <f>'[162]Статистика по приему вызовов.xl'!$E$7</f>
        <v>137</v>
      </c>
      <c r="C29" s="12" t="str">
        <f>'[163]Общая статистика УКИО.xls'!$D$16</f>
        <v>136</v>
      </c>
      <c r="D29" s="11" t="str">
        <f>'[162]Статистика по приему вызовов.xl'!$E$17</f>
        <v>12</v>
      </c>
      <c r="E29" s="13">
        <f t="shared" si="0"/>
        <v>120</v>
      </c>
      <c r="F29" s="12">
        <f>C29-H29-'[163]Общая статистика УКИО.xls'!$D$14</f>
        <v>127</v>
      </c>
      <c r="G29" s="11" t="str">
        <f>'[162]Статистика по приему вызовов.xl'!$E$14</f>
        <v>5</v>
      </c>
      <c r="H29" s="12" t="str">
        <f>'[163]Общая статистика УКИО.xls'!$D$12</f>
        <v>9</v>
      </c>
      <c r="I29" s="14">
        <f>_xlfn.IFNA(VLOOKUP($A29&amp;" ЕДДС",'[113]1'!$B$2:$E$60,2,0)/86400, "")</f>
        <v>1.1793981481481482E-2</v>
      </c>
      <c r="J29" s="14">
        <f>_xlfn.IFNA(VLOOKUP($A29&amp;" ЕДДС",'[113]1'!$B$2:$E$60,3,0)/86400, "")</f>
        <v>0</v>
      </c>
      <c r="K29" s="14">
        <f>_xlfn.IFNA(VLOOKUP($A29&amp;" ЕДДС",'[113]1'!$B$2:$E$60,4,0)/86400, "")</f>
        <v>0</v>
      </c>
      <c r="L29" s="14" t="str">
        <f>_xlfn.IFNA(VLOOKUP($A29&amp;" ЕДДС",'[113]1'!$B$1:$E$60,1,0),"")</f>
        <v>Шумячский ЕДДС</v>
      </c>
    </row>
    <row r="30" spans="1:1024" ht="15.75" x14ac:dyDescent="0.25">
      <c r="A30" s="10" t="s">
        <v>36</v>
      </c>
      <c r="B30" s="11" t="str">
        <f>'[164]Статистика по приему вызовов.xl'!$E$7</f>
        <v>905</v>
      </c>
      <c r="C30" s="12" t="str">
        <f>'[165]Общая статистика УКИО.xls'!$D$16</f>
        <v>907</v>
      </c>
      <c r="D30" s="11" t="str">
        <f>'[164]Статистика по приему вызовов.xl'!$E$17</f>
        <v>54</v>
      </c>
      <c r="E30" s="13">
        <f t="shared" si="0"/>
        <v>831</v>
      </c>
      <c r="F30" s="12">
        <f>C30-H30-'[165]Общая статистика УКИО.xls'!$D$14</f>
        <v>867</v>
      </c>
      <c r="G30" s="11" t="str">
        <f>'[164]Статистика по приему вызовов.xl'!$E$14</f>
        <v>20</v>
      </c>
      <c r="H30" s="12" t="str">
        <f>'[165]Общая статистика УКИО.xls'!$D$12</f>
        <v>39</v>
      </c>
      <c r="I30" s="14">
        <f>_xlfn.IFNA(VLOOKUP($A30&amp;" ЕДДС",'[113]1'!$B$2:$E$60,2,0)/86400, "")</f>
        <v>5.2083333333333333E-4</v>
      </c>
      <c r="J30" s="14">
        <f>_xlfn.IFNA(VLOOKUP($A30&amp;" ЕДДС",'[113]1'!$B$2:$E$60,3,0)/86400, "")</f>
        <v>0</v>
      </c>
      <c r="K30" s="14">
        <f>_xlfn.IFNA(VLOOKUP($A30&amp;" ЕДДС",'[113]1'!$B$2:$E$60,4,0)/86400, "")</f>
        <v>0</v>
      </c>
      <c r="L30" s="14" t="str">
        <f>_xlfn.IFNA(VLOOKUP($A30&amp;" ЕДДС",'[113]1'!$B$1:$E$60,1,0),"")</f>
        <v>Ярцевский ЕДДС</v>
      </c>
    </row>
    <row r="32" spans="1:1024" s="7" customFormat="1" ht="60.6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  <c r="AMH32"/>
      <c r="AMI32"/>
      <c r="AMJ3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29" priority="2" operator="equal">
      <formula>0</formula>
    </cfRule>
    <cfRule type="cellIs" dxfId="28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5" zoomScaleNormal="85" workbookViewId="0">
      <selection activeCell="L4" sqref="L4"/>
    </sheetView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26.85546875" customWidth="1"/>
    <col min="257" max="257" width="22" customWidth="1"/>
    <col min="260" max="260" width="22.42578125" customWidth="1"/>
    <col min="261" max="262" width="20.28515625" customWidth="1"/>
    <col min="263" max="263" width="20.5703125" customWidth="1"/>
    <col min="264" max="264" width="19.28515625" customWidth="1"/>
    <col min="513" max="513" width="22" customWidth="1"/>
    <col min="516" max="516" width="22.42578125" customWidth="1"/>
    <col min="517" max="518" width="20.28515625" customWidth="1"/>
    <col min="519" max="519" width="20.5703125" customWidth="1"/>
    <col min="520" max="520" width="19.28515625" customWidth="1"/>
    <col min="769" max="769" width="22" customWidth="1"/>
    <col min="772" max="772" width="22.42578125" customWidth="1"/>
    <col min="773" max="774" width="20.28515625" customWidth="1"/>
    <col min="775" max="775" width="20.5703125" customWidth="1"/>
    <col min="776" max="776" width="19.28515625" customWidth="1"/>
    <col min="1022" max="1024" width="11.5703125" customWidth="1"/>
  </cols>
  <sheetData>
    <row r="1" spans="1:1024" s="7" customFormat="1" ht="15.75" x14ac:dyDescent="0.2">
      <c r="AMH1"/>
      <c r="AMI1"/>
      <c r="AMJ1"/>
    </row>
    <row r="2" spans="1:1024" s="7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  <c r="AMH2"/>
      <c r="AMI2"/>
      <c r="AMJ2"/>
    </row>
    <row r="3" spans="1:1024" s="7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  <c r="AMH3"/>
      <c r="AMI3"/>
      <c r="AMJ3"/>
    </row>
    <row r="4" spans="1:1024" ht="15.75" x14ac:dyDescent="0.25">
      <c r="A4" s="10" t="s">
        <v>10</v>
      </c>
      <c r="B4" s="11" t="str">
        <f>'[166]Статистика по приему вызовов.xl'!$E$7</f>
        <v>164</v>
      </c>
      <c r="C4" s="12" t="str">
        <f>'[167]Общая статистика УКИО.xls'!$D$16</f>
        <v>165</v>
      </c>
      <c r="D4" s="11" t="str">
        <f>'[166]Статистика по приему вызовов.xl'!$E$17</f>
        <v>2</v>
      </c>
      <c r="E4" s="13">
        <f t="shared" ref="E4:E30" si="0">B4-D4-G4</f>
        <v>159</v>
      </c>
      <c r="F4" s="12">
        <f>C4-H4-'[167]Общая статистика УКИО.xls'!$D$14</f>
        <v>151</v>
      </c>
      <c r="G4" s="11" t="str">
        <f>'[166]Статистика по приему вызовов.xl'!$E$14</f>
        <v>3</v>
      </c>
      <c r="H4" s="12" t="str">
        <f>'[167]Общая статистика УКИО.xls'!$D$12</f>
        <v>14</v>
      </c>
      <c r="I4" s="14">
        <f>_xlfn.IFNA(VLOOKUP($A4&amp;" ЕДДС",'[168]1'!$B$2:$E$60,2,0)/86400, "")</f>
        <v>5.5787037037037038E-3</v>
      </c>
      <c r="J4" s="14">
        <f>_xlfn.IFNA(VLOOKUP($A4&amp;" ЕДДС",'[168]1'!$B$2:$E$60,3,0)/86400, "")</f>
        <v>0</v>
      </c>
      <c r="K4" s="14">
        <f>_xlfn.IFNA(VLOOKUP($A4&amp;" ЕДДС",'[168]1'!$B$2:$E$60,4,0)/86400, "")</f>
        <v>0</v>
      </c>
      <c r="L4" s="14" t="str">
        <f>_xlfn.IFNA(VLOOKUP($A4&amp;" ЕДДС",'[168]1'!$B$1:$E$60,1,0),"")</f>
        <v>Велижский ЕДДС</v>
      </c>
    </row>
    <row r="5" spans="1:1024" ht="15.75" x14ac:dyDescent="0.25">
      <c r="A5" s="10" t="s">
        <v>11</v>
      </c>
      <c r="B5" s="11" t="str">
        <f>'[169]Статистика по приему вызовов.xl'!$E$7</f>
        <v>1676</v>
      </c>
      <c r="C5" s="12" t="str">
        <f>'[170]Общая статистика УКИО.xls'!$D$16</f>
        <v>1650</v>
      </c>
      <c r="D5" s="11" t="str">
        <f>'[169]Статистика по приему вызовов.xl'!$E$17</f>
        <v>121</v>
      </c>
      <c r="E5" s="13">
        <f t="shared" si="0"/>
        <v>1523</v>
      </c>
      <c r="F5" s="12">
        <f>C5-H5-'[170]Общая статистика УКИО.xls'!$D$14</f>
        <v>1274</v>
      </c>
      <c r="G5" s="11" t="str">
        <f>'[169]Статистика по приему вызовов.xl'!$E$14</f>
        <v>32</v>
      </c>
      <c r="H5" s="12" t="str">
        <f>'[170]Общая статистика УКИО.xls'!$D$12</f>
        <v>370</v>
      </c>
      <c r="I5" s="14">
        <f>_xlfn.IFNA(VLOOKUP($A5&amp;" ЕДДС",'[168]1'!$B$2:$E$60,2,0)/86400, "")</f>
        <v>1.1574074074074073E-3</v>
      </c>
      <c r="J5" s="14">
        <f>_xlfn.IFNA(VLOOKUP($A5&amp;" ЕДДС",'[168]1'!$B$2:$E$60,3,0)/86400, "")</f>
        <v>0</v>
      </c>
      <c r="K5" s="14">
        <f>_xlfn.IFNA(VLOOKUP($A5&amp;" ЕДДС",'[168]1'!$B$2:$E$60,4,0)/86400, "")</f>
        <v>0</v>
      </c>
      <c r="L5" s="14" t="str">
        <f>_xlfn.IFNA(VLOOKUP($A5&amp;" ЕДДС",'[168]1'!$B$1:$E$60,1,0),"")</f>
        <v>Вяземский ЕДДС</v>
      </c>
    </row>
    <row r="6" spans="1:1024" ht="15.75" x14ac:dyDescent="0.25">
      <c r="A6" s="10" t="s">
        <v>12</v>
      </c>
      <c r="B6" s="11" t="str">
        <f>'[171]Статистика по приему вызовов.xl'!$E$7</f>
        <v>785</v>
      </c>
      <c r="C6" s="12" t="str">
        <f>'[172]Общая статистика УКИО.xls'!$D$16</f>
        <v>798</v>
      </c>
      <c r="D6" s="11" t="str">
        <f>'[171]Статистика по приему вызовов.xl'!$E$17</f>
        <v>44</v>
      </c>
      <c r="E6" s="13">
        <f t="shared" si="0"/>
        <v>700</v>
      </c>
      <c r="F6" s="12">
        <f>C6-H6-'[172]Общая статистика УКИО.xls'!$D$14</f>
        <v>597</v>
      </c>
      <c r="G6" s="11" t="str">
        <f>'[171]Статистика по приему вызовов.xl'!$E$14</f>
        <v>41</v>
      </c>
      <c r="H6" s="12" t="str">
        <f>'[172]Общая статистика УКИО.xls'!$D$12</f>
        <v>193</v>
      </c>
      <c r="I6" s="14">
        <f>_xlfn.IFNA(VLOOKUP($A6&amp;" ЕДДС",'[168]1'!$B$2:$E$60,2,0)/86400, "")</f>
        <v>4.7453703703703704E-4</v>
      </c>
      <c r="J6" s="14">
        <f>_xlfn.IFNA(VLOOKUP($A6&amp;" ЕДДС",'[168]1'!$B$2:$E$60,3,0)/86400, "")</f>
        <v>0</v>
      </c>
      <c r="K6" s="14">
        <f>_xlfn.IFNA(VLOOKUP($A6&amp;" ЕДДС",'[168]1'!$B$2:$E$60,4,0)/86400, "")</f>
        <v>0</v>
      </c>
      <c r="L6" s="14" t="str">
        <f>_xlfn.IFNA(VLOOKUP($A6&amp;" ЕДДС",'[168]1'!$B$1:$E$60,1,0),"")</f>
        <v>Гагаринский ЕДДС</v>
      </c>
    </row>
    <row r="7" spans="1:1024" ht="15.75" x14ac:dyDescent="0.25">
      <c r="A7" s="10" t="s">
        <v>13</v>
      </c>
      <c r="B7" s="11" t="str">
        <f>'[173]Статистика по приему вызовов.xl'!$E$7</f>
        <v>21</v>
      </c>
      <c r="C7" s="12" t="str">
        <f>'[174]Общая статистика УКИО.xls'!$D$16</f>
        <v>22</v>
      </c>
      <c r="D7" s="11" t="str">
        <f>'[173]Статистика по приему вызовов.xl'!$E$17</f>
        <v>1</v>
      </c>
      <c r="E7" s="13">
        <f t="shared" si="0"/>
        <v>19</v>
      </c>
      <c r="F7" s="12">
        <f>C7-H7-'[174]Общая статистика УКИО.xls'!$D$14</f>
        <v>18</v>
      </c>
      <c r="G7" s="11" t="str">
        <f>'[173]Статистика по приему вызовов.xl'!$E$14</f>
        <v>1</v>
      </c>
      <c r="H7" s="12" t="str">
        <f>'[174]Общая статистика УКИО.xls'!$D$12</f>
        <v>4</v>
      </c>
      <c r="I7" s="14">
        <f>_xlfn.IFNA(VLOOKUP($A7&amp;" ЕДДС",'[168]1'!$B$2:$E$60,2,0)/86400, "")</f>
        <v>4.5138888888888885E-3</v>
      </c>
      <c r="J7" s="14">
        <f>_xlfn.IFNA(VLOOKUP($A7&amp;" ЕДДС",'[168]1'!$B$2:$E$60,3,0)/86400, "")</f>
        <v>0</v>
      </c>
      <c r="K7" s="14">
        <f>_xlfn.IFNA(VLOOKUP($A7&amp;" ЕДДС",'[168]1'!$B$2:$E$60,4,0)/86400, "")</f>
        <v>0</v>
      </c>
      <c r="L7" s="14" t="str">
        <f>_xlfn.IFNA(VLOOKUP($A7&amp;" ЕДДС",'[168]1'!$B$1:$E$60,1,0),"")</f>
        <v>Глинковский ЕДДС</v>
      </c>
    </row>
    <row r="8" spans="1:1024" ht="15.75" x14ac:dyDescent="0.25">
      <c r="A8" s="10" t="s">
        <v>14</v>
      </c>
      <c r="B8" s="11" t="str">
        <f>'[175]Статистика по приему вызовов.xl'!$E$7</f>
        <v>331</v>
      </c>
      <c r="C8" s="12" t="str">
        <f>'[176]Общая статистика УКИО.xls'!$D$16</f>
        <v>333</v>
      </c>
      <c r="D8" s="11" t="str">
        <f>'[175]Статистика по приему вызовов.xl'!$E$17</f>
        <v>10</v>
      </c>
      <c r="E8" s="13">
        <f t="shared" si="0"/>
        <v>319</v>
      </c>
      <c r="F8" s="12">
        <f>C8-H8-'[176]Общая статистика УКИО.xls'!$D$14</f>
        <v>304</v>
      </c>
      <c r="G8" s="11" t="str">
        <f>'[175]Статистика по приему вызовов.xl'!$E$14</f>
        <v>2</v>
      </c>
      <c r="H8" s="12" t="str">
        <f>'[176]Общая статистика УКИО.xls'!$D$12</f>
        <v>27</v>
      </c>
      <c r="I8" s="14">
        <f>_xlfn.IFNA(VLOOKUP($A8&amp;" ЕДДС",'[168]1'!$B$2:$E$60,2,0)/86400, "")</f>
        <v>9.2592592592592596E-4</v>
      </c>
      <c r="J8" s="14">
        <f>_xlfn.IFNA(VLOOKUP($A8&amp;" ЕДДС",'[168]1'!$B$2:$E$60,3,0)/86400, "")</f>
        <v>0</v>
      </c>
      <c r="K8" s="14">
        <f>_xlfn.IFNA(VLOOKUP($A8&amp;" ЕДДС",'[168]1'!$B$2:$E$60,4,0)/86400, "")</f>
        <v>0</v>
      </c>
      <c r="L8" s="14" t="str">
        <f>_xlfn.IFNA(VLOOKUP($A8&amp;" ЕДДС",'[168]1'!$B$1:$E$60,1,0),"")</f>
        <v>Демидовский ЕДДС</v>
      </c>
    </row>
    <row r="9" spans="1:1024" ht="15.75" x14ac:dyDescent="0.25">
      <c r="A9" s="10" t="s">
        <v>15</v>
      </c>
      <c r="B9" s="11" t="str">
        <f>'[177]Статистика по приему вызовов.xl'!$E$7</f>
        <v>288</v>
      </c>
      <c r="C9" s="12" t="str">
        <f>'[178]Общая статистика УКИО.xls'!$D$16</f>
        <v>293</v>
      </c>
      <c r="D9" s="11" t="str">
        <f>'[177]Статистика по приему вызовов.xl'!$E$17</f>
        <v>12</v>
      </c>
      <c r="E9" s="13">
        <f t="shared" si="0"/>
        <v>265</v>
      </c>
      <c r="F9" s="12">
        <f>C9-H9-'[178]Общая статистика УКИО.xls'!$D$14</f>
        <v>255</v>
      </c>
      <c r="G9" s="11" t="str">
        <f>'[177]Статистика по приему вызовов.xl'!$E$14</f>
        <v>11</v>
      </c>
      <c r="H9" s="12" t="str">
        <f>'[178]Общая статистика УКИО.xls'!$D$12</f>
        <v>36</v>
      </c>
      <c r="I9" s="14">
        <f>_xlfn.IFNA(VLOOKUP($A9&amp;" ЕДДС",'[168]1'!$B$2:$E$60,2,0)/86400, "")</f>
        <v>2.1412037037037038E-3</v>
      </c>
      <c r="J9" s="14">
        <f>_xlfn.IFNA(VLOOKUP($A9&amp;" ЕДДС",'[168]1'!$B$2:$E$60,3,0)/86400, "")</f>
        <v>0</v>
      </c>
      <c r="K9" s="14">
        <f>_xlfn.IFNA(VLOOKUP($A9&amp;" ЕДДС",'[168]1'!$B$2:$E$60,4,0)/86400, "")</f>
        <v>0</v>
      </c>
      <c r="L9" s="14" t="str">
        <f>_xlfn.IFNA(VLOOKUP($A9&amp;" ЕДДС",'[168]1'!$B$1:$E$60,1,0),"")</f>
        <v>Десногорск ЕДДС</v>
      </c>
    </row>
    <row r="10" spans="1:1024" ht="15.75" x14ac:dyDescent="0.25">
      <c r="A10" s="10" t="s">
        <v>16</v>
      </c>
      <c r="B10" s="11" t="str">
        <f>'[179]Статистика по приему вызовов.xl'!$E$7</f>
        <v>375</v>
      </c>
      <c r="C10" s="12" t="str">
        <f>'[180]Общая статистика УКИО.xls'!$D$16</f>
        <v>378</v>
      </c>
      <c r="D10" s="11" t="str">
        <f>'[179]Статистика по приему вызовов.xl'!$E$17</f>
        <v>29</v>
      </c>
      <c r="E10" s="13">
        <f t="shared" si="0"/>
        <v>322</v>
      </c>
      <c r="F10" s="12">
        <f>C10-H10-'[180]Общая статистика УКИО.xls'!$D$14</f>
        <v>297</v>
      </c>
      <c r="G10" s="11" t="str">
        <f>'[179]Статистика по приему вызовов.xl'!$E$14</f>
        <v>24</v>
      </c>
      <c r="H10" s="12" t="str">
        <f>'[180]Общая статистика УКИО.xls'!$D$12</f>
        <v>80</v>
      </c>
      <c r="I10" s="14">
        <f>_xlfn.IFNA(VLOOKUP($A10&amp;" ЕДДС",'[168]1'!$B$2:$E$60,2,0)/86400, "")</f>
        <v>2.4537037037037036E-3</v>
      </c>
      <c r="J10" s="14">
        <f>_xlfn.IFNA(VLOOKUP($A10&amp;" ЕДДС",'[168]1'!$B$2:$E$60,3,0)/86400, "")</f>
        <v>0</v>
      </c>
      <c r="K10" s="14">
        <f>_xlfn.IFNA(VLOOKUP($A10&amp;" ЕДДС",'[168]1'!$B$2:$E$60,4,0)/86400, "")</f>
        <v>0</v>
      </c>
      <c r="L10" s="14" t="str">
        <f>_xlfn.IFNA(VLOOKUP($A10&amp;" ЕДДС",'[168]1'!$B$1:$E$60,1,0),"")</f>
        <v>Дорогобужский ЕДДС</v>
      </c>
    </row>
    <row r="11" spans="1:1024" ht="15.75" x14ac:dyDescent="0.25">
      <c r="A11" s="10" t="s">
        <v>17</v>
      </c>
      <c r="B11" s="11" t="str">
        <f>'[181]Статистика по приему вызовов.xl'!$E$7</f>
        <v>230</v>
      </c>
      <c r="C11" s="12" t="str">
        <f>'[182]Общая статистика УКИО.xls'!$D$16</f>
        <v>232</v>
      </c>
      <c r="D11" s="11" t="str">
        <f>'[181]Статистика по приему вызовов.xl'!$E$17</f>
        <v>10</v>
      </c>
      <c r="E11" s="13">
        <f t="shared" si="0"/>
        <v>218</v>
      </c>
      <c r="F11" s="12">
        <f>C11-H11-'[182]Общая статистика УКИО.xls'!$D$14</f>
        <v>192</v>
      </c>
      <c r="G11" s="11" t="str">
        <f>'[181]Статистика по приему вызовов.xl'!$E$14</f>
        <v>2</v>
      </c>
      <c r="H11" s="12" t="str">
        <f>'[182]Общая статистика УКИО.xls'!$D$12</f>
        <v>40</v>
      </c>
      <c r="I11" s="14">
        <f>_xlfn.IFNA(VLOOKUP($A11&amp;" ЕДДС",'[168]1'!$B$2:$E$60,2,0)/86400, "")</f>
        <v>6.8287037037037036E-4</v>
      </c>
      <c r="J11" s="14">
        <f>_xlfn.IFNA(VLOOKUP($A11&amp;" ЕДДС",'[168]1'!$B$2:$E$60,3,0)/86400, "")</f>
        <v>0</v>
      </c>
      <c r="K11" s="14">
        <f>_xlfn.IFNA(VLOOKUP($A11&amp;" ЕДДС",'[168]1'!$B$2:$E$60,4,0)/86400, "")</f>
        <v>0</v>
      </c>
      <c r="L11" s="14" t="str">
        <f>_xlfn.IFNA(VLOOKUP($A11&amp;" ЕДДС",'[168]1'!$B$1:$E$60,1,0),"")</f>
        <v>Духовщинский ЕДДС</v>
      </c>
    </row>
    <row r="12" spans="1:1024" ht="15.75" x14ac:dyDescent="0.25">
      <c r="A12" s="10" t="s">
        <v>18</v>
      </c>
      <c r="B12" s="11" t="str">
        <f>'[183]Статистика по приему вызовов.xl'!$E$7</f>
        <v>145</v>
      </c>
      <c r="C12" s="12" t="str">
        <f>'[184]Общая статистика УКИО.xls'!$D$16</f>
        <v>152</v>
      </c>
      <c r="D12" s="11" t="str">
        <f>'[183]Статистика по приему вызовов.xl'!$E$17</f>
        <v>7</v>
      </c>
      <c r="E12" s="13">
        <f t="shared" si="0"/>
        <v>118</v>
      </c>
      <c r="F12" s="12">
        <f>C12-H12-'[184]Общая статистика УКИО.xls'!$D$14</f>
        <v>107</v>
      </c>
      <c r="G12" s="11" t="str">
        <f>'[183]Статистика по приему вызовов.xl'!$E$14</f>
        <v>20</v>
      </c>
      <c r="H12" s="12" t="str">
        <f>'[184]Общая статистика УКИО.xls'!$D$12</f>
        <v>45</v>
      </c>
      <c r="I12" s="14">
        <f>_xlfn.IFNA(VLOOKUP($A12&amp;" ЕДДС",'[168]1'!$B$2:$E$60,2,0)/86400, "")</f>
        <v>7.0601851851851847E-4</v>
      </c>
      <c r="J12" s="14">
        <f>_xlfn.IFNA(VLOOKUP($A12&amp;" ЕДДС",'[168]1'!$B$2:$E$60,3,0)/86400, "")</f>
        <v>0</v>
      </c>
      <c r="K12" s="14">
        <f>_xlfn.IFNA(VLOOKUP($A12&amp;" ЕДДС",'[168]1'!$B$2:$E$60,4,0)/86400, "")</f>
        <v>0</v>
      </c>
      <c r="L12" s="14" t="str">
        <f>_xlfn.IFNA(VLOOKUP($A12&amp;" ЕДДС",'[168]1'!$B$1:$E$60,1,0),"")</f>
        <v>Ельнинский ЕДДС</v>
      </c>
    </row>
    <row r="13" spans="1:1024" ht="15.75" x14ac:dyDescent="0.25">
      <c r="A13" s="10" t="s">
        <v>19</v>
      </c>
      <c r="B13" s="11" t="str">
        <f>'[185]Статистика по приему вызовов.xl'!$E$7</f>
        <v>95</v>
      </c>
      <c r="C13" s="12" t="str">
        <f>'[186]Общая статистика УКИО.xls'!$D$16</f>
        <v>95</v>
      </c>
      <c r="D13" s="11" t="str">
        <f>'[185]Статистика по приему вызовов.xl'!$E$17</f>
        <v>4</v>
      </c>
      <c r="E13" s="13">
        <f t="shared" si="0"/>
        <v>86</v>
      </c>
      <c r="F13" s="12">
        <f>C13-H13-'[186]Общая статистика УКИО.xls'!$D$14</f>
        <v>85</v>
      </c>
      <c r="G13" s="11" t="str">
        <f>'[185]Статистика по приему вызовов.xl'!$E$14</f>
        <v>5</v>
      </c>
      <c r="H13" s="12" t="str">
        <f>'[186]Общая статистика УКИО.xls'!$D$12</f>
        <v>10</v>
      </c>
      <c r="I13" s="14">
        <f>_xlfn.IFNA(VLOOKUP($A13&amp;" ЕДДС",'[168]1'!$B$2:$E$60,2,0)/86400, "")</f>
        <v>1.6435185185185185E-3</v>
      </c>
      <c r="J13" s="14">
        <f>_xlfn.IFNA(VLOOKUP($A13&amp;" ЕДДС",'[168]1'!$B$2:$E$60,3,0)/86400, "")</f>
        <v>0</v>
      </c>
      <c r="K13" s="14">
        <f>_xlfn.IFNA(VLOOKUP($A13&amp;" ЕДДС",'[168]1'!$B$2:$E$60,4,0)/86400, "")</f>
        <v>0</v>
      </c>
      <c r="L13" s="14" t="str">
        <f>_xlfn.IFNA(VLOOKUP($A13&amp;" ЕДДС",'[168]1'!$B$1:$E$60,1,0),"")</f>
        <v>Ершичский ЕДДС</v>
      </c>
    </row>
    <row r="14" spans="1:1024" ht="15.75" x14ac:dyDescent="0.25">
      <c r="A14" s="10" t="s">
        <v>20</v>
      </c>
      <c r="B14" s="11" t="str">
        <f>'[187]Статистика по приему вызовов.xl'!$E$7</f>
        <v>139</v>
      </c>
      <c r="C14" s="12" t="str">
        <f>'[188]Общая статистика УКИО.xls'!$D$16</f>
        <v>142</v>
      </c>
      <c r="D14" s="11" t="str">
        <f>'[187]Статистика по приему вызовов.xl'!$E$17</f>
        <v>13</v>
      </c>
      <c r="E14" s="13">
        <f t="shared" si="0"/>
        <v>124</v>
      </c>
      <c r="F14" s="12">
        <f>C14-H14-'[188]Общая статистика УКИО.xls'!$D$14</f>
        <v>108</v>
      </c>
      <c r="G14" s="11" t="str">
        <f>'[187]Статистика по приему вызовов.xl'!$E$14</f>
        <v>2</v>
      </c>
      <c r="H14" s="12" t="str">
        <f>'[188]Общая статистика УКИО.xls'!$D$12</f>
        <v>33</v>
      </c>
      <c r="I14" s="14">
        <f>_xlfn.IFNA(VLOOKUP($A14&amp;" ЕДДС",'[168]1'!$B$2:$E$60,2,0)/86400, "")</f>
        <v>1.3912037037037037E-2</v>
      </c>
      <c r="J14" s="14">
        <f>_xlfn.IFNA(VLOOKUP($A14&amp;" ЕДДС",'[168]1'!$B$2:$E$60,3,0)/86400, "")</f>
        <v>0</v>
      </c>
      <c r="K14" s="14">
        <f>_xlfn.IFNA(VLOOKUP($A14&amp;" ЕДДС",'[168]1'!$B$2:$E$60,4,0)/86400, "")</f>
        <v>0</v>
      </c>
      <c r="L14" s="14" t="str">
        <f>_xlfn.IFNA(VLOOKUP($A14&amp;" ЕДДС",'[168]1'!$B$1:$E$60,1,0),"")</f>
        <v>Кардымовский ЕДДС</v>
      </c>
    </row>
    <row r="15" spans="1:1024" ht="15.75" x14ac:dyDescent="0.25">
      <c r="A15" s="10" t="s">
        <v>21</v>
      </c>
      <c r="B15" s="11" t="str">
        <f>'[189]Статистика по приему вызовов.xl'!$E$7</f>
        <v>173</v>
      </c>
      <c r="C15" s="12" t="str">
        <f>'[190]Общая статистика УКИО.xls'!$D$16</f>
        <v>181</v>
      </c>
      <c r="D15" s="11" t="str">
        <f>'[189]Статистика по приему вызовов.xl'!$E$17</f>
        <v>6</v>
      </c>
      <c r="E15" s="13">
        <f t="shared" si="0"/>
        <v>155</v>
      </c>
      <c r="F15" s="12">
        <f>C15-H15-'[190]Общая статистика УКИО.xls'!$D$14</f>
        <v>147</v>
      </c>
      <c r="G15" s="11" t="str">
        <f>'[189]Статистика по приему вызовов.xl'!$E$14</f>
        <v>12</v>
      </c>
      <c r="H15" s="12" t="str">
        <f>'[190]Общая статистика УКИО.xls'!$D$12</f>
        <v>33</v>
      </c>
      <c r="I15" s="14">
        <f>_xlfn.IFNA(VLOOKUP($A15&amp;" ЕДДС",'[168]1'!$B$2:$E$60,2,0)/86400, "")</f>
        <v>5.3009259259259259E-3</v>
      </c>
      <c r="J15" s="14">
        <f>_xlfn.IFNA(VLOOKUP($A15&amp;" ЕДДС",'[168]1'!$B$2:$E$60,3,0)/86400, "")</f>
        <v>0</v>
      </c>
      <c r="K15" s="14">
        <f>_xlfn.IFNA(VLOOKUP($A15&amp;" ЕДДС",'[168]1'!$B$2:$E$60,4,0)/86400, "")</f>
        <v>0</v>
      </c>
      <c r="L15" s="14" t="str">
        <f>_xlfn.IFNA(VLOOKUP($A15&amp;" ЕДДС",'[168]1'!$B$1:$E$60,1,0),"")</f>
        <v>Краснинский ЕДДС</v>
      </c>
    </row>
    <row r="16" spans="1:1024" ht="15.75" x14ac:dyDescent="0.25">
      <c r="A16" s="10" t="s">
        <v>22</v>
      </c>
      <c r="B16" s="11" t="str">
        <f>'[191]Статистика по приему вызовов.xl'!$E$7</f>
        <v>118</v>
      </c>
      <c r="C16" s="12" t="str">
        <f>'[192]Общая статистика УКИО.xls'!$D$16</f>
        <v>122</v>
      </c>
      <c r="D16" s="11" t="str">
        <f>'[191]Статистика по приему вызовов.xl'!$E$17</f>
        <v>5</v>
      </c>
      <c r="E16" s="13">
        <f t="shared" si="0"/>
        <v>107</v>
      </c>
      <c r="F16" s="12">
        <f>C16-H16-'[192]Общая статистика УКИО.xls'!$D$14</f>
        <v>98</v>
      </c>
      <c r="G16" s="11" t="str">
        <f>'[191]Статистика по приему вызовов.xl'!$E$14</f>
        <v>6</v>
      </c>
      <c r="H16" s="12" t="str">
        <f>'[192]Общая статистика УКИО.xls'!$D$12</f>
        <v>24</v>
      </c>
      <c r="I16" s="14">
        <f>_xlfn.IFNA(VLOOKUP($A16&amp;" ЕДДС",'[168]1'!$B$2:$E$60,2,0)/86400, "")</f>
        <v>5.37037037037037E-3</v>
      </c>
      <c r="J16" s="14">
        <f>_xlfn.IFNA(VLOOKUP($A16&amp;" ЕДДС",'[168]1'!$B$2:$E$60,3,0)/86400, "")</f>
        <v>0</v>
      </c>
      <c r="K16" s="14">
        <f>_xlfn.IFNA(VLOOKUP($A16&amp;" ЕДДС",'[168]1'!$B$2:$E$60,4,0)/86400, "")</f>
        <v>0</v>
      </c>
      <c r="L16" s="14" t="str">
        <f>_xlfn.IFNA(VLOOKUP($A16&amp;" ЕДДС",'[168]1'!$B$1:$E$60,1,0),"")</f>
        <v>Монастырщинский ЕДДС</v>
      </c>
    </row>
    <row r="17" spans="1:1024" ht="15.75" x14ac:dyDescent="0.25">
      <c r="A17" s="10" t="s">
        <v>23</v>
      </c>
      <c r="B17" s="11" t="str">
        <f>'[193]Статистика по приему вызовов.xl'!$E$7</f>
        <v>125</v>
      </c>
      <c r="C17" s="12" t="str">
        <f>'[194]Общая статистика УКИО.xls'!$D$16</f>
        <v>125</v>
      </c>
      <c r="D17" s="11" t="str">
        <f>'[193]Статистика по приему вызовов.xl'!$E$17</f>
        <v>11</v>
      </c>
      <c r="E17" s="13">
        <f t="shared" si="0"/>
        <v>110</v>
      </c>
      <c r="F17" s="12">
        <f>C17-H17-'[194]Общая статистика УКИО.xls'!$D$14</f>
        <v>101</v>
      </c>
      <c r="G17" s="11" t="str">
        <f>'[193]Статистика по приему вызовов.xl'!$E$14</f>
        <v>4</v>
      </c>
      <c r="H17" s="12" t="str">
        <f>'[194]Общая статистика УКИО.xls'!$D$12</f>
        <v>24</v>
      </c>
      <c r="I17" s="14">
        <f>_xlfn.IFNA(VLOOKUP($A17&amp;" ЕДДС",'[168]1'!$B$2:$E$60,2,0)/86400, "")</f>
        <v>2.6620370370370372E-4</v>
      </c>
      <c r="J17" s="14">
        <f>_xlfn.IFNA(VLOOKUP($A17&amp;" ЕДДС",'[168]1'!$B$2:$E$60,3,0)/86400, "")</f>
        <v>0</v>
      </c>
      <c r="K17" s="14">
        <f>_xlfn.IFNA(VLOOKUP($A17&amp;" ЕДДС",'[168]1'!$B$2:$E$60,4,0)/86400, "")</f>
        <v>0</v>
      </c>
      <c r="L17" s="14" t="str">
        <f>_xlfn.IFNA(VLOOKUP($A17&amp;" ЕДДС",'[168]1'!$B$1:$E$60,1,0),"")</f>
        <v>Новодугинский ЕДДС</v>
      </c>
    </row>
    <row r="18" spans="1:1024" ht="15.75" x14ac:dyDescent="0.25">
      <c r="A18" s="10" t="s">
        <v>24</v>
      </c>
      <c r="B18" s="11" t="str">
        <f>'[195]Статистика по приему вызовов.xl'!$E$7</f>
        <v>426</v>
      </c>
      <c r="C18" s="12" t="str">
        <f>'[196]Общая статистика УКИО.xls'!$D$16</f>
        <v>429</v>
      </c>
      <c r="D18" s="11" t="str">
        <f>'[195]Статистика по приему вызовов.xl'!$E$17</f>
        <v>18</v>
      </c>
      <c r="E18" s="13">
        <f t="shared" si="0"/>
        <v>395</v>
      </c>
      <c r="F18" s="12">
        <f>C18-H18-'[196]Общая статистика УКИО.xls'!$D$14</f>
        <v>310</v>
      </c>
      <c r="G18" s="11" t="str">
        <f>'[195]Статистика по приему вызовов.xl'!$E$14</f>
        <v>13</v>
      </c>
      <c r="H18" s="12" t="str">
        <f>'[196]Общая статистика УКИО.xls'!$D$12</f>
        <v>117</v>
      </c>
      <c r="I18" s="14">
        <f>_xlfn.IFNA(VLOOKUP($A18&amp;" ЕДДС",'[168]1'!$B$2:$E$60,2,0)/86400, "")</f>
        <v>7.5231481481481482E-4</v>
      </c>
      <c r="J18" s="14">
        <f>_xlfn.IFNA(VLOOKUP($A18&amp;" ЕДДС",'[168]1'!$B$2:$E$60,3,0)/86400, "")</f>
        <v>0</v>
      </c>
      <c r="K18" s="14">
        <f>_xlfn.IFNA(VLOOKUP($A18&amp;" ЕДДС",'[168]1'!$B$2:$E$60,4,0)/86400, "")</f>
        <v>0</v>
      </c>
      <c r="L18" s="14" t="str">
        <f>_xlfn.IFNA(VLOOKUP($A18&amp;" ЕДДС",'[168]1'!$B$1:$E$60,1,0),"")</f>
        <v>Починковский ЕДДС</v>
      </c>
    </row>
    <row r="19" spans="1:1024" ht="15.75" x14ac:dyDescent="0.25">
      <c r="A19" s="10" t="s">
        <v>25</v>
      </c>
      <c r="B19" s="11" t="str">
        <f>'[197]Статистика по приему вызовов.xl'!$E$7</f>
        <v>1249</v>
      </c>
      <c r="C19" s="12" t="str">
        <f>'[198]Общая статистика УКИО.xls'!$D$16</f>
        <v>1238</v>
      </c>
      <c r="D19" s="11" t="str">
        <f>'[197]Статистика по приему вызовов.xl'!$E$17</f>
        <v>64</v>
      </c>
      <c r="E19" s="13">
        <f t="shared" si="0"/>
        <v>1137</v>
      </c>
      <c r="F19" s="12">
        <f>C19-H19-'[198]Общая статистика УКИО.xls'!$D$14</f>
        <v>1008</v>
      </c>
      <c r="G19" s="11" t="str">
        <f>'[197]Статистика по приему вызовов.xl'!$E$14</f>
        <v>48</v>
      </c>
      <c r="H19" s="12" t="str">
        <f>'[198]Общая статистика УКИО.xls'!$D$12</f>
        <v>225</v>
      </c>
      <c r="I19" s="14">
        <f>_xlfn.IFNA(VLOOKUP($A19&amp;" ЕДДС",'[168]1'!$B$2:$E$60,2,0)/86400, "")</f>
        <v>9.1435185185185185E-4</v>
      </c>
      <c r="J19" s="14">
        <f>_xlfn.IFNA(VLOOKUP($A19&amp;" ЕДДС",'[168]1'!$B$2:$E$60,3,0)/86400, "")</f>
        <v>0</v>
      </c>
      <c r="K19" s="14">
        <f>_xlfn.IFNA(VLOOKUP($A19&amp;" ЕДДС",'[168]1'!$B$2:$E$60,4,0)/86400, "")</f>
        <v>0</v>
      </c>
      <c r="L19" s="14" t="str">
        <f>_xlfn.IFNA(VLOOKUP($A19&amp;" ЕДДС",'[168]1'!$B$1:$E$60,1,0),"")</f>
        <v>Рославльский ЕДДС</v>
      </c>
    </row>
    <row r="20" spans="1:1024" ht="15.75" x14ac:dyDescent="0.25">
      <c r="A20" s="10" t="s">
        <v>26</v>
      </c>
      <c r="B20" s="11" t="str">
        <f>'[199]Статистика по приему вызовов.xl'!$E$7</f>
        <v>431</v>
      </c>
      <c r="C20" s="12" t="str">
        <f>'[200]Общая статистика УКИО.xls'!$D$16</f>
        <v>429</v>
      </c>
      <c r="D20" s="11" t="str">
        <f>'[199]Статистика по приему вызовов.xl'!$E$17</f>
        <v>20</v>
      </c>
      <c r="E20" s="13">
        <f t="shared" si="0"/>
        <v>391</v>
      </c>
      <c r="F20" s="12">
        <f>C20-H20-'[200]Общая статистика УКИО.xls'!$D$14</f>
        <v>364</v>
      </c>
      <c r="G20" s="11" t="str">
        <f>'[199]Статистика по приему вызовов.xl'!$E$14</f>
        <v>20</v>
      </c>
      <c r="H20" s="12" t="str">
        <f>'[200]Общая статистика УКИО.xls'!$D$12</f>
        <v>62</v>
      </c>
      <c r="I20" s="14">
        <f>_xlfn.IFNA(VLOOKUP($A20&amp;" ЕДДС",'[168]1'!$B$2:$E$60,2,0)/86400, "")</f>
        <v>3.9120370370370368E-3</v>
      </c>
      <c r="J20" s="14">
        <f>_xlfn.IFNA(VLOOKUP($A20&amp;" ЕДДС",'[168]1'!$B$2:$E$60,3,0)/86400, "")</f>
        <v>0</v>
      </c>
      <c r="K20" s="14">
        <f>_xlfn.IFNA(VLOOKUP($A20&amp;" ЕДДС",'[168]1'!$B$2:$E$60,4,0)/86400, "")</f>
        <v>0</v>
      </c>
      <c r="L20" s="14" t="str">
        <f>_xlfn.IFNA(VLOOKUP($A20&amp;" ЕДДС",'[168]1'!$B$1:$E$60,1,0),"")</f>
        <v>Руднянский ЕДДС</v>
      </c>
    </row>
    <row r="21" spans="1:1024" ht="15.75" x14ac:dyDescent="0.25">
      <c r="A21" s="10" t="s">
        <v>27</v>
      </c>
      <c r="B21" s="11" t="str">
        <f>'[201]Статистика по приему вызовов.xl'!$E$7</f>
        <v>1103</v>
      </c>
      <c r="C21" s="12" t="str">
        <f>'[202]Общая статистика УКИО.xls'!$D$16</f>
        <v>1098</v>
      </c>
      <c r="D21" s="11" t="str">
        <f>'[201]Статистика по приему вызовов.xl'!$E$17</f>
        <v>65</v>
      </c>
      <c r="E21" s="13">
        <f t="shared" si="0"/>
        <v>939</v>
      </c>
      <c r="F21" s="12">
        <f>C21-H21-'[202]Общая статистика УКИО.xls'!$D$14</f>
        <v>766</v>
      </c>
      <c r="G21" s="11" t="str">
        <f>'[201]Статистика по приему вызовов.xl'!$E$14</f>
        <v>99</v>
      </c>
      <c r="H21" s="12" t="str">
        <f>'[202]Общая статистика УКИО.xls'!$D$12</f>
        <v>331</v>
      </c>
      <c r="I21" s="14">
        <f>_xlfn.IFNA(VLOOKUP($A21&amp;" ЕДДС",'[168]1'!$B$2:$E$60,2,0)/86400, "")</f>
        <v>3.4722222222222224E-4</v>
      </c>
      <c r="J21" s="14">
        <f>_xlfn.IFNA(VLOOKUP($A21&amp;" ЕДДС",'[168]1'!$B$2:$E$60,3,0)/86400, "")</f>
        <v>0</v>
      </c>
      <c r="K21" s="14">
        <f>_xlfn.IFNA(VLOOKUP($A21&amp;" ЕДДС",'[168]1'!$B$2:$E$60,4,0)/86400, "")</f>
        <v>0</v>
      </c>
      <c r="L21" s="14" t="str">
        <f>_xlfn.IFNA(VLOOKUP($A21&amp;" ЕДДС",'[168]1'!$B$1:$E$60,1,0),"")</f>
        <v>Сафоновский ЕДДС</v>
      </c>
    </row>
    <row r="22" spans="1:1024" ht="15.75" x14ac:dyDescent="0.25">
      <c r="A22" s="10" t="s">
        <v>28</v>
      </c>
      <c r="B22" s="11" t="str">
        <f>'[203]Статистика по приему вызовов.xl'!$E$7</f>
        <v>20147</v>
      </c>
      <c r="C22" s="12" t="str">
        <f>'[204]Общая статистика УКИО.xls'!$D$16</f>
        <v>29506</v>
      </c>
      <c r="D22" s="11" t="str">
        <f>'[203]Статистика по приему вызовов.xl'!$E$17</f>
        <v>394</v>
      </c>
      <c r="E22" s="13">
        <f t="shared" si="0"/>
        <v>19498</v>
      </c>
      <c r="F22" s="12">
        <f>C22-H22-'[204]Общая статистика УКИО.xls'!$D$14</f>
        <v>29047</v>
      </c>
      <c r="G22" s="11" t="str">
        <f>'[203]Статистика по приему вызовов.xl'!$E$14</f>
        <v>255</v>
      </c>
      <c r="H22" s="12" t="str">
        <f>'[204]Общая статистика УКИО.xls'!$D$12</f>
        <v>420</v>
      </c>
      <c r="I22" s="14">
        <f>_xlfn.IFNA(VLOOKUP("ЕДДС",'[168]1'!$B$2:$E$60,2,0)/86400, "")</f>
        <v>6.9444444444444447E-4</v>
      </c>
      <c r="J22" s="14">
        <f>_xlfn.IFNA(VLOOKUP("ЕДДС",'[168]1'!$B$2:$E$60,3,0)/86400, "")</f>
        <v>0</v>
      </c>
      <c r="K22" s="14">
        <f>_xlfn.IFNA(VLOOKUP("ЕДДС",'[168]1'!$B$2:$E$60,4,0)/86400, "")</f>
        <v>0</v>
      </c>
      <c r="L22" s="14" t="str">
        <f>_xlfn.IFNA(VLOOKUP("ЕДДС",'[168]1'!$B$1:$E$60,1,0),"")</f>
        <v>ЕДДС</v>
      </c>
    </row>
    <row r="23" spans="1:1024" ht="15.75" x14ac:dyDescent="0.25">
      <c r="A23" s="10" t="s">
        <v>29</v>
      </c>
      <c r="B23" s="11" t="str">
        <f>'[205]Статистика по приему вызовов.xl'!$E$7</f>
        <v>1178</v>
      </c>
      <c r="C23" s="12" t="str">
        <f>'[206]Общая статистика УКИО.xls'!$D$16</f>
        <v>1183</v>
      </c>
      <c r="D23" s="11" t="str">
        <f>'[205]Статистика по приему вызовов.xl'!$E$17</f>
        <v>70</v>
      </c>
      <c r="E23" s="13">
        <f t="shared" si="0"/>
        <v>1074</v>
      </c>
      <c r="F23" s="12">
        <f>C23-H23-'[206]Общая статистика УКИО.xls'!$D$14</f>
        <v>873</v>
      </c>
      <c r="G23" s="11" t="str">
        <f>'[205]Статистика по приему вызовов.xl'!$E$14</f>
        <v>34</v>
      </c>
      <c r="H23" s="12" t="str">
        <f>'[206]Общая статистика УКИО.xls'!$D$12</f>
        <v>304</v>
      </c>
      <c r="I23" s="14">
        <f>_xlfn.IFNA(VLOOKUP($A23&amp;" ЕДДС",'[168]1'!$B$2:$E$60,2,0)/86400, "")</f>
        <v>5.7291666666666663E-3</v>
      </c>
      <c r="J23" s="14">
        <f>_xlfn.IFNA(VLOOKUP($A23&amp;" ЕДДС",'[168]1'!$B$2:$E$60,3,0)/86400, "")</f>
        <v>0</v>
      </c>
      <c r="K23" s="14">
        <f>_xlfn.IFNA(VLOOKUP($A23&amp;" ЕДДС",'[168]1'!$B$2:$E$60,4,0)/86400, "")</f>
        <v>0</v>
      </c>
      <c r="L23" s="14" t="str">
        <f>_xlfn.IFNA(VLOOKUP($A23&amp;" ЕДДС",'[168]1'!$B$1:$E$60,1,0),"")</f>
        <v>Смоленский район ЕДДС</v>
      </c>
    </row>
    <row r="24" spans="1:1024" ht="15.75" x14ac:dyDescent="0.25">
      <c r="A24" s="10" t="s">
        <v>30</v>
      </c>
      <c r="B24" s="11" t="str">
        <f>'[207]Статистика по приему вызовов.xl'!$E$7</f>
        <v>190</v>
      </c>
      <c r="C24" s="12" t="str">
        <f>'[208]Общая статистика УКИО.xls'!$D$16</f>
        <v>188</v>
      </c>
      <c r="D24" s="11" t="str">
        <f>'[207]Статистика по приему вызовов.xl'!$E$17</f>
        <v>9</v>
      </c>
      <c r="E24" s="13">
        <f t="shared" si="0"/>
        <v>173</v>
      </c>
      <c r="F24" s="12">
        <f>C24-H24-'[208]Общая статистика УКИО.xls'!$D$14</f>
        <v>136</v>
      </c>
      <c r="G24" s="11" t="str">
        <f>'[207]Статистика по приему вызовов.xl'!$E$14</f>
        <v>8</v>
      </c>
      <c r="H24" s="12" t="str">
        <f>'[208]Общая статистика УКИО.xls'!$D$12</f>
        <v>52</v>
      </c>
      <c r="I24" s="14">
        <f>_xlfn.IFNA(VLOOKUP($A24&amp;" ЕДДС",'[168]1'!$B$2:$E$60,2,0)/86400, "")</f>
        <v>1.25E-3</v>
      </c>
      <c r="J24" s="14">
        <f>_xlfn.IFNA(VLOOKUP($A24&amp;" ЕДДС",'[168]1'!$B$2:$E$60,3,0)/86400, "")</f>
        <v>0</v>
      </c>
      <c r="K24" s="14">
        <f>_xlfn.IFNA(VLOOKUP($A24&amp;" ЕДДС",'[168]1'!$B$2:$E$60,4,0)/86400, "")</f>
        <v>0</v>
      </c>
      <c r="L24" s="14" t="str">
        <f>_xlfn.IFNA(VLOOKUP($A24&amp;" ЕДДС",'[168]1'!$B$1:$E$60,1,0),"")</f>
        <v>Сычевский ЕДДС</v>
      </c>
    </row>
    <row r="25" spans="1:1024" ht="15.75" x14ac:dyDescent="0.25">
      <c r="A25" s="10" t="s">
        <v>31</v>
      </c>
      <c r="B25" s="11" t="str">
        <f>'[209]Статистика по приему вызовов.xl'!$E$7</f>
        <v>120</v>
      </c>
      <c r="C25" s="12" t="str">
        <f>'[210]Общая статистика УКИО.xls'!$D$16</f>
        <v>128</v>
      </c>
      <c r="D25" s="11" t="str">
        <f>'[209]Статистика по приему вызовов.xl'!$E$17</f>
        <v>10</v>
      </c>
      <c r="E25" s="13">
        <f t="shared" si="0"/>
        <v>104</v>
      </c>
      <c r="F25" s="12">
        <f>C25-H25-'[210]Общая статистика УКИО.xls'!$D$14</f>
        <v>94</v>
      </c>
      <c r="G25" s="11" t="str">
        <f>'[209]Статистика по приему вызовов.xl'!$E$14</f>
        <v>6</v>
      </c>
      <c r="H25" s="12" t="str">
        <f>'[210]Общая статистика УКИО.xls'!$D$12</f>
        <v>34</v>
      </c>
      <c r="I25" s="14">
        <f>_xlfn.IFNA(VLOOKUP($A25&amp;" ЕДДС",'[168]1'!$B$2:$E$60,2,0)/86400, "")</f>
        <v>2.3379629629629631E-3</v>
      </c>
      <c r="J25" s="14">
        <f>_xlfn.IFNA(VLOOKUP($A25&amp;" ЕДДС",'[168]1'!$B$2:$E$60,3,0)/86400, "")</f>
        <v>0</v>
      </c>
      <c r="K25" s="14">
        <f>_xlfn.IFNA(VLOOKUP($A25&amp;" ЕДДС",'[168]1'!$B$2:$E$60,4,0)/86400, "")</f>
        <v>0</v>
      </c>
      <c r="L25" s="14" t="str">
        <f>_xlfn.IFNA(VLOOKUP($A25&amp;" ЕДДС",'[168]1'!$B$1:$E$60,1,0),"")</f>
        <v>Темкинский ЕДДС</v>
      </c>
    </row>
    <row r="26" spans="1:1024" ht="15.75" x14ac:dyDescent="0.25">
      <c r="A26" s="10" t="s">
        <v>32</v>
      </c>
      <c r="B26" s="11" t="str">
        <f>'[211]Статистика по приему вызовов.xl'!$E$7</f>
        <v>142</v>
      </c>
      <c r="C26" s="12" t="str">
        <f>'[212]Общая статистика УКИО.xls'!$D$16</f>
        <v>147</v>
      </c>
      <c r="D26" s="11" t="str">
        <f>'[211]Статистика по приему вызовов.xl'!$E$17</f>
        <v>11</v>
      </c>
      <c r="E26" s="13">
        <f t="shared" si="0"/>
        <v>122</v>
      </c>
      <c r="F26" s="12">
        <f>C26-H26-'[212]Общая статистика УКИО.xls'!$D$14</f>
        <v>95</v>
      </c>
      <c r="G26" s="11" t="str">
        <f>'[211]Статистика по приему вызовов.xl'!$E$14</f>
        <v>9</v>
      </c>
      <c r="H26" s="12" t="str">
        <f>'[212]Общая статистика УКИО.xls'!$D$12</f>
        <v>52</v>
      </c>
      <c r="I26" s="14">
        <f>_xlfn.IFNA(VLOOKUP($A26&amp;" ЕДДС",'[168]1'!$B$2:$E$60,2,0)/86400, "")</f>
        <v>2.488425925925926E-3</v>
      </c>
      <c r="J26" s="14">
        <f>_xlfn.IFNA(VLOOKUP($A26&amp;" ЕДДС",'[168]1'!$B$2:$E$60,3,0)/86400, "")</f>
        <v>0</v>
      </c>
      <c r="K26" s="14">
        <f>_xlfn.IFNA(VLOOKUP($A26&amp;" ЕДДС",'[168]1'!$B$2:$E$60,4,0)/86400, "")</f>
        <v>0</v>
      </c>
      <c r="L26" s="14" t="str">
        <f>_xlfn.IFNA(VLOOKUP($A26&amp;" ЕДДС",'[168]1'!$B$1:$E$60,1,0),"")</f>
        <v>Угранский ЕДДС</v>
      </c>
    </row>
    <row r="27" spans="1:1024" ht="15.75" x14ac:dyDescent="0.25">
      <c r="A27" s="10" t="s">
        <v>33</v>
      </c>
      <c r="B27" s="11" t="str">
        <f>'[213]Статистика по приему вызовов.xl'!$E$7</f>
        <v>138</v>
      </c>
      <c r="C27" s="12" t="str">
        <f>'[214]Общая статистика УКИО.xls'!$D$16</f>
        <v>143</v>
      </c>
      <c r="D27" s="11" t="str">
        <f>'[213]Статистика по приему вызовов.xl'!$E$17</f>
        <v>7</v>
      </c>
      <c r="E27" s="13">
        <f t="shared" si="0"/>
        <v>130</v>
      </c>
      <c r="F27" s="12">
        <f>C27-H27-'[214]Общая статистика УКИО.xls'!$D$14</f>
        <v>128</v>
      </c>
      <c r="G27" s="11" t="str">
        <f>'[213]Статистика по приему вызовов.xl'!$E$14</f>
        <v>1</v>
      </c>
      <c r="H27" s="12" t="str">
        <f>'[214]Общая статистика УКИО.xls'!$D$12</f>
        <v>13</v>
      </c>
      <c r="I27" s="14">
        <f>_xlfn.IFNA(VLOOKUP($A27&amp;" ЕДДС",'[168]1'!$B$2:$E$60,2,0)/86400, "")</f>
        <v>6.076388888888889E-3</v>
      </c>
      <c r="J27" s="14">
        <f>_xlfn.IFNA(VLOOKUP($A27&amp;" ЕДДС",'[168]1'!$B$2:$E$60,3,0)/86400, "")</f>
        <v>0</v>
      </c>
      <c r="K27" s="14">
        <f>_xlfn.IFNA(VLOOKUP($A27&amp;" ЕДДС",'[168]1'!$B$2:$E$60,4,0)/86400, "")</f>
        <v>0</v>
      </c>
      <c r="L27" s="14" t="str">
        <f>_xlfn.IFNA(VLOOKUP($A27&amp;" ЕДДС",'[168]1'!$B$1:$E$60,1,0),"")</f>
        <v>Х.-Жирковский ЕДДС</v>
      </c>
    </row>
    <row r="28" spans="1:1024" ht="15.75" x14ac:dyDescent="0.25">
      <c r="A28" s="10" t="s">
        <v>34</v>
      </c>
      <c r="B28" s="11" t="str">
        <f>'[215]Статистика по приему вызовов.xl'!$E$7</f>
        <v>135</v>
      </c>
      <c r="C28" s="12" t="str">
        <f>'[216]Общая статистика УКИО.xls'!$D$16</f>
        <v>134</v>
      </c>
      <c r="D28" s="11" t="str">
        <f>'[215]Статистика по приему вызовов.xl'!$E$17</f>
        <v>7</v>
      </c>
      <c r="E28" s="13">
        <f t="shared" si="0"/>
        <v>126</v>
      </c>
      <c r="F28" s="12">
        <f>C28-H28-'[216]Общая статистика УКИО.xls'!$D$14</f>
        <v>118</v>
      </c>
      <c r="G28" s="11" t="str">
        <f>'[215]Статистика по приему вызовов.xl'!$E$14</f>
        <v>2</v>
      </c>
      <c r="H28" s="12" t="str">
        <f>'[216]Общая статистика УКИО.xls'!$D$12</f>
        <v>16</v>
      </c>
      <c r="I28" s="14">
        <f>_xlfn.IFNA(VLOOKUP($A28&amp;" ЕДДС",'[168]1'!$B$2:$E$60,2,0)/86400, "")</f>
        <v>2.5462962962962965E-3</v>
      </c>
      <c r="J28" s="14">
        <f>_xlfn.IFNA(VLOOKUP($A28&amp;" ЕДДС",'[168]1'!$B$2:$E$60,3,0)/86400, "")</f>
        <v>0</v>
      </c>
      <c r="K28" s="14">
        <f>_xlfn.IFNA(VLOOKUP($A28&amp;" ЕДДС",'[168]1'!$B$2:$E$60,4,0)/86400, "")</f>
        <v>0</v>
      </c>
      <c r="L28" s="14" t="str">
        <f>_xlfn.IFNA(VLOOKUP($A28&amp;" ЕДДС",'[168]1'!$B$1:$E$60,1,0),"")</f>
        <v>Хиславичский ЕДДС</v>
      </c>
    </row>
    <row r="29" spans="1:1024" ht="15.75" x14ac:dyDescent="0.25">
      <c r="A29" s="10" t="s">
        <v>35</v>
      </c>
      <c r="B29" s="11" t="str">
        <f>'[217]Статистика по приему вызовов.xl'!$E$7</f>
        <v>135</v>
      </c>
      <c r="C29" s="12" t="str">
        <f>'[218]Общая статистика УКИО.xls'!$D$16</f>
        <v>135</v>
      </c>
      <c r="D29" s="11" t="str">
        <f>'[217]Статистика по приему вызовов.xl'!$E$17</f>
        <v>5</v>
      </c>
      <c r="E29" s="13">
        <f t="shared" si="0"/>
        <v>128</v>
      </c>
      <c r="F29" s="12">
        <f>C29-H29-'[218]Общая статистика УКИО.xls'!$D$14</f>
        <v>115</v>
      </c>
      <c r="G29" s="11" t="str">
        <f>'[217]Статистика по приему вызовов.xl'!$E$14</f>
        <v>2</v>
      </c>
      <c r="H29" s="12" t="str">
        <f>'[218]Общая статистика УКИО.xls'!$D$12</f>
        <v>20</v>
      </c>
      <c r="I29" s="14">
        <f>_xlfn.IFNA(VLOOKUP($A29&amp;" ЕДДС",'[168]1'!$B$2:$E$60,2,0)/86400, "")</f>
        <v>3.1944444444444446E-3</v>
      </c>
      <c r="J29" s="14">
        <f>_xlfn.IFNA(VLOOKUP($A29&amp;" ЕДДС",'[168]1'!$B$2:$E$60,3,0)/86400, "")</f>
        <v>0</v>
      </c>
      <c r="K29" s="14">
        <f>_xlfn.IFNA(VLOOKUP($A29&amp;" ЕДДС",'[168]1'!$B$2:$E$60,4,0)/86400, "")</f>
        <v>0</v>
      </c>
      <c r="L29" s="14" t="str">
        <f>_xlfn.IFNA(VLOOKUP($A29&amp;" ЕДДС",'[168]1'!$B$1:$E$60,1,0),"")</f>
        <v>Шумячский ЕДДС</v>
      </c>
    </row>
    <row r="30" spans="1:1024" ht="15.75" x14ac:dyDescent="0.25">
      <c r="A30" s="10" t="s">
        <v>36</v>
      </c>
      <c r="B30" s="11" t="str">
        <f>'[219]Статистика по приему вызовов.xl'!$E$7</f>
        <v>1076</v>
      </c>
      <c r="C30" s="12" t="str">
        <f>'[220]Общая статистика УКИО.xls'!$D$16</f>
        <v>1073</v>
      </c>
      <c r="D30" s="11" t="str">
        <f>'[219]Статистика по приему вызовов.xl'!$E$17</f>
        <v>53</v>
      </c>
      <c r="E30" s="13">
        <f t="shared" si="0"/>
        <v>1001</v>
      </c>
      <c r="F30" s="12">
        <f>C30-H30-'[220]Общая статистика УКИО.xls'!$D$14</f>
        <v>919</v>
      </c>
      <c r="G30" s="11" t="str">
        <f>'[219]Статистика по приему вызовов.xl'!$E$14</f>
        <v>22</v>
      </c>
      <c r="H30" s="12" t="str">
        <f>'[220]Общая статистика УКИО.xls'!$D$12</f>
        <v>153</v>
      </c>
      <c r="I30" s="14">
        <f>_xlfn.IFNA(VLOOKUP($A30&amp;" ЕДДС",'[168]1'!$B$2:$E$60,2,0)/86400, "")</f>
        <v>5.0925925925925921E-4</v>
      </c>
      <c r="J30" s="14">
        <f>_xlfn.IFNA(VLOOKUP($A30&amp;" ЕДДС",'[168]1'!$B$2:$E$60,3,0)/86400, "")</f>
        <v>0</v>
      </c>
      <c r="K30" s="14">
        <f>_xlfn.IFNA(VLOOKUP($A30&amp;" ЕДДС",'[168]1'!$B$2:$E$60,4,0)/86400, "")</f>
        <v>0</v>
      </c>
      <c r="L30" s="14" t="str">
        <f>_xlfn.IFNA(VLOOKUP($A30&amp;" ЕДДС",'[168]1'!$B$1:$E$60,1,0),"")</f>
        <v>Ярцевский ЕДДС</v>
      </c>
    </row>
    <row r="32" spans="1:1024" s="7" customFormat="1" ht="60.6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  <c r="AMH32"/>
      <c r="AMI32"/>
      <c r="AMJ3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27" priority="2" operator="equal">
      <formula>0</formula>
    </cfRule>
    <cfRule type="cellIs" dxfId="26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5" zoomScaleNormal="85" workbookViewId="0">
      <selection activeCell="B4" sqref="B4"/>
    </sheetView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26.85546875" customWidth="1"/>
    <col min="257" max="257" width="22" customWidth="1"/>
    <col min="260" max="260" width="22.42578125" customWidth="1"/>
    <col min="261" max="262" width="20.28515625" customWidth="1"/>
    <col min="263" max="263" width="20.5703125" customWidth="1"/>
    <col min="264" max="264" width="19.28515625" customWidth="1"/>
    <col min="513" max="513" width="22" customWidth="1"/>
    <col min="516" max="516" width="22.42578125" customWidth="1"/>
    <col min="517" max="518" width="20.28515625" customWidth="1"/>
    <col min="519" max="519" width="20.5703125" customWidth="1"/>
    <col min="520" max="520" width="19.28515625" customWidth="1"/>
    <col min="769" max="769" width="22" customWidth="1"/>
    <col min="772" max="772" width="22.42578125" customWidth="1"/>
    <col min="773" max="774" width="20.28515625" customWidth="1"/>
    <col min="775" max="775" width="20.5703125" customWidth="1"/>
    <col min="776" max="776" width="19.28515625" customWidth="1"/>
    <col min="1022" max="1024" width="11.5703125" customWidth="1"/>
  </cols>
  <sheetData>
    <row r="1" spans="1:1024" s="7" customFormat="1" ht="15.75" x14ac:dyDescent="0.2">
      <c r="AMH1"/>
      <c r="AMI1"/>
      <c r="AMJ1"/>
    </row>
    <row r="2" spans="1:1024" s="7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  <c r="AMH2"/>
      <c r="AMI2"/>
      <c r="AMJ2"/>
    </row>
    <row r="3" spans="1:1024" s="7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  <c r="AMH3"/>
      <c r="AMI3"/>
      <c r="AMJ3"/>
    </row>
    <row r="4" spans="1:1024" ht="15.75" x14ac:dyDescent="0.25">
      <c r="A4" s="10" t="s">
        <v>10</v>
      </c>
      <c r="B4" s="11">
        <f>'[221]Статистика по приему вызовов.xl'!$E$7</f>
        <v>0</v>
      </c>
      <c r="C4" s="12">
        <f>'[222]Общая статистика УКИО.xls'!$D$16</f>
        <v>0</v>
      </c>
      <c r="D4" s="11">
        <f>'[221]Статистика по приему вызовов.xl'!$E$17</f>
        <v>0</v>
      </c>
      <c r="E4" s="13">
        <f t="shared" ref="E4:E30" si="0">B4-D4-G4</f>
        <v>0</v>
      </c>
      <c r="F4" s="12">
        <f>C4-H4-'[222]Общая статистика УКИО.xls'!$D$14</f>
        <v>0</v>
      </c>
      <c r="G4" s="11">
        <f>'[221]Статистика по приему вызовов.xl'!$E$14</f>
        <v>0</v>
      </c>
      <c r="H4" s="12">
        <f>'[222]Общая статистика УКИО.xls'!$D$12</f>
        <v>0</v>
      </c>
      <c r="I4" s="14">
        <f>_xlfn.IFNA(VLOOKUP($A4&amp;" ЕДДС",'[223]1'!$B$2:$E$60,2,0)/86400, "")</f>
        <v>4.4444444444444444E-3</v>
      </c>
      <c r="J4" s="14">
        <f>_xlfn.IFNA(VLOOKUP($A4&amp;" ЕДДС",'[223]1'!$B$2:$E$60,3,0)/86400, "")</f>
        <v>0</v>
      </c>
      <c r="K4" s="14">
        <f>_xlfn.IFNA(VLOOKUP($A4&amp;" ЕДДС",'[223]1'!$B$2:$E$60,4,0)/86400, "")</f>
        <v>0</v>
      </c>
      <c r="L4" s="14" t="str">
        <f>_xlfn.IFNA(VLOOKUP($A4&amp;" ЕДДС",'[223]1'!$B$1:$E$60,1,0),"")</f>
        <v>Велижский ЕДДС</v>
      </c>
    </row>
    <row r="5" spans="1:1024" ht="15.75" x14ac:dyDescent="0.25">
      <c r="A5" s="10" t="s">
        <v>11</v>
      </c>
      <c r="B5" s="11">
        <f>'[224]Статистика по приему вызовов.xl'!$E$7</f>
        <v>0</v>
      </c>
      <c r="C5" s="12">
        <f>'[225]Общая статистика УКИО.xls'!$D$16</f>
        <v>0</v>
      </c>
      <c r="D5" s="11">
        <f>'[224]Статистика по приему вызовов.xl'!$E$17</f>
        <v>0</v>
      </c>
      <c r="E5" s="13">
        <f t="shared" si="0"/>
        <v>0</v>
      </c>
      <c r="F5" s="12">
        <f>C5-H5-'[225]Общая статистика УКИО.xls'!$D$14</f>
        <v>0</v>
      </c>
      <c r="G5" s="11">
        <f>'[224]Статистика по приему вызовов.xl'!$E$14</f>
        <v>0</v>
      </c>
      <c r="H5" s="12">
        <f>'[225]Общая статистика УКИО.xls'!$D$12</f>
        <v>0</v>
      </c>
      <c r="I5" s="14">
        <f>_xlfn.IFNA(VLOOKUP($A5&amp;" ЕДДС",'[223]1'!$B$2:$E$60,2,0)/86400, "")</f>
        <v>3.1250000000000001E-4</v>
      </c>
      <c r="J5" s="14">
        <f>_xlfn.IFNA(VLOOKUP($A5&amp;" ЕДДС",'[223]1'!$B$2:$E$60,3,0)/86400, "")</f>
        <v>0</v>
      </c>
      <c r="K5" s="14">
        <f>_xlfn.IFNA(VLOOKUP($A5&amp;" ЕДДС",'[223]1'!$B$2:$E$60,4,0)/86400, "")</f>
        <v>0</v>
      </c>
      <c r="L5" s="14" t="str">
        <f>_xlfn.IFNA(VLOOKUP($A5&amp;" ЕДДС",'[223]1'!$B$1:$E$60,1,0),"")</f>
        <v>Вяземский ЕДДС</v>
      </c>
    </row>
    <row r="6" spans="1:1024" ht="15.75" x14ac:dyDescent="0.25">
      <c r="A6" s="10" t="s">
        <v>12</v>
      </c>
      <c r="B6" s="11">
        <f>'[226]Статистика по приему вызовов.xl'!$E$7</f>
        <v>0</v>
      </c>
      <c r="C6" s="12">
        <f>'[227]Общая статистика УКИО.xls'!$D$16</f>
        <v>0</v>
      </c>
      <c r="D6" s="11">
        <f>'[226]Статистика по приему вызовов.xl'!$E$17</f>
        <v>0</v>
      </c>
      <c r="E6" s="13">
        <f t="shared" si="0"/>
        <v>0</v>
      </c>
      <c r="F6" s="12">
        <f>C6-H6-'[227]Общая статистика УКИО.xls'!$D$14</f>
        <v>0</v>
      </c>
      <c r="G6" s="11">
        <f>'[226]Статистика по приему вызовов.xl'!$E$14</f>
        <v>0</v>
      </c>
      <c r="H6" s="12">
        <f>'[227]Общая статистика УКИО.xls'!$D$12</f>
        <v>0</v>
      </c>
      <c r="I6" s="14">
        <f>_xlfn.IFNA(VLOOKUP($A6&amp;" ЕДДС",'[223]1'!$B$2:$E$60,2,0)/86400, "")</f>
        <v>6.3888888888888893E-3</v>
      </c>
      <c r="J6" s="14">
        <f>_xlfn.IFNA(VLOOKUP($A6&amp;" ЕДДС",'[223]1'!$B$2:$E$60,3,0)/86400, "")</f>
        <v>0</v>
      </c>
      <c r="K6" s="14">
        <f>_xlfn.IFNA(VLOOKUP($A6&amp;" ЕДДС",'[223]1'!$B$2:$E$60,4,0)/86400, "")</f>
        <v>0</v>
      </c>
      <c r="L6" s="14" t="str">
        <f>_xlfn.IFNA(VLOOKUP($A6&amp;" ЕДДС",'[223]1'!$B$1:$E$60,1,0),"")</f>
        <v>Гагаринский ЕДДС</v>
      </c>
    </row>
    <row r="7" spans="1:1024" ht="15.75" x14ac:dyDescent="0.25">
      <c r="A7" s="10" t="s">
        <v>13</v>
      </c>
      <c r="B7" s="11">
        <f>'[228]Статистика по приему вызовов.xl'!$E$7</f>
        <v>0</v>
      </c>
      <c r="C7" s="12">
        <f>'[229]Общая статистика УКИО.xls'!$D$16</f>
        <v>0</v>
      </c>
      <c r="D7" s="11">
        <f>'[228]Статистика по приему вызовов.xl'!$E$17</f>
        <v>0</v>
      </c>
      <c r="E7" s="13">
        <f t="shared" si="0"/>
        <v>0</v>
      </c>
      <c r="F7" s="12">
        <f>C7-H7-'[229]Общая статистика УКИО.xls'!$D$14</f>
        <v>0</v>
      </c>
      <c r="G7" s="11">
        <f>'[228]Статистика по приему вызовов.xl'!$E$14</f>
        <v>0</v>
      </c>
      <c r="H7" s="12">
        <f>'[229]Общая статистика УКИО.xls'!$D$12</f>
        <v>0</v>
      </c>
      <c r="I7" s="14">
        <f>_xlfn.IFNA(VLOOKUP($A7&amp;" ЕДДС",'[223]1'!$B$2:$E$60,2,0)/86400, "")</f>
        <v>1.1342592592592593E-3</v>
      </c>
      <c r="J7" s="14">
        <f>_xlfn.IFNA(VLOOKUP($A7&amp;" ЕДДС",'[223]1'!$B$2:$E$60,3,0)/86400, "")</f>
        <v>0</v>
      </c>
      <c r="K7" s="14">
        <f>_xlfn.IFNA(VLOOKUP($A7&amp;" ЕДДС",'[223]1'!$B$2:$E$60,4,0)/86400, "")</f>
        <v>0</v>
      </c>
      <c r="L7" s="14" t="str">
        <f>_xlfn.IFNA(VLOOKUP($A7&amp;" ЕДДС",'[223]1'!$B$1:$E$60,1,0),"")</f>
        <v>Глинковский ЕДДС</v>
      </c>
    </row>
    <row r="8" spans="1:1024" ht="15.75" x14ac:dyDescent="0.25">
      <c r="A8" s="10" t="s">
        <v>14</v>
      </c>
      <c r="B8" s="11">
        <f>'[230]Статистика по приему вызовов.xl'!$E$7</f>
        <v>0</v>
      </c>
      <c r="C8" s="12">
        <f>'[231]Общая статистика УКИО.xls'!$D$16</f>
        <v>0</v>
      </c>
      <c r="D8" s="11">
        <f>'[230]Статистика по приему вызовов.xl'!$E$17</f>
        <v>0</v>
      </c>
      <c r="E8" s="13">
        <f t="shared" si="0"/>
        <v>0</v>
      </c>
      <c r="F8" s="12">
        <f>C8-H8-'[231]Общая статистика УКИО.xls'!$D$14</f>
        <v>0</v>
      </c>
      <c r="G8" s="11">
        <f>'[230]Статистика по приему вызовов.xl'!$E$14</f>
        <v>0</v>
      </c>
      <c r="H8" s="12">
        <f>'[231]Общая статистика УКИО.xls'!$D$12</f>
        <v>0</v>
      </c>
      <c r="I8" s="14">
        <f>_xlfn.IFNA(VLOOKUP($A8&amp;" ЕДДС",'[223]1'!$B$2:$E$60,2,0)/86400, "")</f>
        <v>3.5416666666666665E-3</v>
      </c>
      <c r="J8" s="14">
        <f>_xlfn.IFNA(VLOOKUP($A8&amp;" ЕДДС",'[223]1'!$B$2:$E$60,3,0)/86400, "")</f>
        <v>0</v>
      </c>
      <c r="K8" s="14">
        <f>_xlfn.IFNA(VLOOKUP($A8&amp;" ЕДДС",'[223]1'!$B$2:$E$60,4,0)/86400, "")</f>
        <v>0</v>
      </c>
      <c r="L8" s="14" t="str">
        <f>_xlfn.IFNA(VLOOKUP($A8&amp;" ЕДДС",'[223]1'!$B$1:$E$60,1,0),"")</f>
        <v>Демидовский ЕДДС</v>
      </c>
    </row>
    <row r="9" spans="1:1024" ht="15.75" x14ac:dyDescent="0.25">
      <c r="A9" s="10" t="s">
        <v>15</v>
      </c>
      <c r="B9" s="11">
        <f>'[232]Статистика по приему вызовов.xl'!$E$7</f>
        <v>0</v>
      </c>
      <c r="C9" s="12">
        <f>'[233]Общая статистика УКИО.xls'!$D$16</f>
        <v>0</v>
      </c>
      <c r="D9" s="11">
        <f>'[232]Статистика по приему вызовов.xl'!$E$17</f>
        <v>0</v>
      </c>
      <c r="E9" s="13">
        <f t="shared" si="0"/>
        <v>0</v>
      </c>
      <c r="F9" s="12">
        <f>C9-H9-'[233]Общая статистика УКИО.xls'!$D$14</f>
        <v>0</v>
      </c>
      <c r="G9" s="11">
        <f>'[232]Статистика по приему вызовов.xl'!$E$14</f>
        <v>0</v>
      </c>
      <c r="H9" s="12">
        <f>'[233]Общая статистика УКИО.xls'!$D$12</f>
        <v>0</v>
      </c>
      <c r="I9" s="14">
        <f>_xlfn.IFNA(VLOOKUP($A9&amp;" ЕДДС",'[223]1'!$B$2:$E$60,2,0)/86400, "")</f>
        <v>4.0856481481481481E-3</v>
      </c>
      <c r="J9" s="14">
        <f>_xlfn.IFNA(VLOOKUP($A9&amp;" ЕДДС",'[223]1'!$B$2:$E$60,3,0)/86400, "")</f>
        <v>0</v>
      </c>
      <c r="K9" s="14">
        <f>_xlfn.IFNA(VLOOKUP($A9&amp;" ЕДДС",'[223]1'!$B$2:$E$60,4,0)/86400, "")</f>
        <v>0</v>
      </c>
      <c r="L9" s="14" t="str">
        <f>_xlfn.IFNA(VLOOKUP($A9&amp;" ЕДДС",'[223]1'!$B$1:$E$60,1,0),"")</f>
        <v>Десногорск ЕДДС</v>
      </c>
    </row>
    <row r="10" spans="1:1024" ht="15.75" x14ac:dyDescent="0.25">
      <c r="A10" s="10" t="s">
        <v>16</v>
      </c>
      <c r="B10" s="11">
        <f>'[234]Статистика по приему вызовов.xl'!$E$7</f>
        <v>0</v>
      </c>
      <c r="C10" s="12">
        <f>'[235]Общая статистика УКИО.xls'!$D$16</f>
        <v>0</v>
      </c>
      <c r="D10" s="11">
        <f>'[234]Статистика по приему вызовов.xl'!$E$17</f>
        <v>0</v>
      </c>
      <c r="E10" s="13">
        <f t="shared" si="0"/>
        <v>0</v>
      </c>
      <c r="F10" s="12">
        <f>C10-H10-'[235]Общая статистика УКИО.xls'!$D$14</f>
        <v>0</v>
      </c>
      <c r="G10" s="11">
        <f>'[234]Статистика по приему вызовов.xl'!$E$14</f>
        <v>0</v>
      </c>
      <c r="H10" s="12">
        <f>'[235]Общая статистика УКИО.xls'!$D$12</f>
        <v>0</v>
      </c>
      <c r="I10" s="14">
        <f>_xlfn.IFNA(VLOOKUP($A10&amp;" ЕДДС",'[223]1'!$B$2:$E$60,2,0)/86400, "")</f>
        <v>4.3750000000000004E-3</v>
      </c>
      <c r="J10" s="14">
        <f>_xlfn.IFNA(VLOOKUP($A10&amp;" ЕДДС",'[223]1'!$B$2:$E$60,3,0)/86400, "")</f>
        <v>0</v>
      </c>
      <c r="K10" s="14">
        <f>_xlfn.IFNA(VLOOKUP($A10&amp;" ЕДДС",'[223]1'!$B$2:$E$60,4,0)/86400, "")</f>
        <v>0</v>
      </c>
      <c r="L10" s="14" t="str">
        <f>_xlfn.IFNA(VLOOKUP($A10&amp;" ЕДДС",'[223]1'!$B$1:$E$60,1,0),"")</f>
        <v>Дорогобужский ЕДДС</v>
      </c>
    </row>
    <row r="11" spans="1:1024" ht="15.75" x14ac:dyDescent="0.25">
      <c r="A11" s="10" t="s">
        <v>17</v>
      </c>
      <c r="B11" s="11">
        <f>'[236]Статистика по приему вызовов.xl'!$E$7</f>
        <v>0</v>
      </c>
      <c r="C11" s="12">
        <f>'[237]Общая статистика УКИО.xls'!$D$16</f>
        <v>0</v>
      </c>
      <c r="D11" s="11">
        <f>'[236]Статистика по приему вызовов.xl'!$E$17</f>
        <v>0</v>
      </c>
      <c r="E11" s="13">
        <f t="shared" si="0"/>
        <v>0</v>
      </c>
      <c r="F11" s="12">
        <f>C11-H11-'[237]Общая статистика УКИО.xls'!$D$14</f>
        <v>0</v>
      </c>
      <c r="G11" s="11">
        <f>'[236]Статистика по приему вызовов.xl'!$E$14</f>
        <v>0</v>
      </c>
      <c r="H11" s="12">
        <f>'[237]Общая статистика УКИО.xls'!$D$12</f>
        <v>0</v>
      </c>
      <c r="I11" s="14">
        <f>_xlfn.IFNA(VLOOKUP($A11&amp;" ЕДДС",'[223]1'!$B$2:$E$60,2,0)/86400, "")</f>
        <v>2.9733796296296296E-2</v>
      </c>
      <c r="J11" s="14">
        <f>_xlfn.IFNA(VLOOKUP($A11&amp;" ЕДДС",'[223]1'!$B$2:$E$60,3,0)/86400, "")</f>
        <v>0</v>
      </c>
      <c r="K11" s="14">
        <f>_xlfn.IFNA(VLOOKUP($A11&amp;" ЕДДС",'[223]1'!$B$2:$E$60,4,0)/86400, "")</f>
        <v>0</v>
      </c>
      <c r="L11" s="14" t="str">
        <f>_xlfn.IFNA(VLOOKUP($A11&amp;" ЕДДС",'[223]1'!$B$1:$E$60,1,0),"")</f>
        <v>Духовщинский ЕДДС</v>
      </c>
    </row>
    <row r="12" spans="1:1024" ht="15.75" x14ac:dyDescent="0.25">
      <c r="A12" s="10" t="s">
        <v>18</v>
      </c>
      <c r="B12" s="11">
        <f>'[238]Статистика по приему вызовов.xl'!$E$7</f>
        <v>0</v>
      </c>
      <c r="C12" s="12">
        <f>'[239]Общая статистика УКИО.xls'!$D$16</f>
        <v>0</v>
      </c>
      <c r="D12" s="11">
        <f>'[238]Статистика по приему вызовов.xl'!$E$17</f>
        <v>0</v>
      </c>
      <c r="E12" s="13">
        <f t="shared" si="0"/>
        <v>0</v>
      </c>
      <c r="F12" s="12">
        <f>C12-H12-'[239]Общая статистика УКИО.xls'!$D$14</f>
        <v>0</v>
      </c>
      <c r="G12" s="11">
        <f>'[238]Статистика по приему вызовов.xl'!$E$14</f>
        <v>0</v>
      </c>
      <c r="H12" s="12">
        <f>'[239]Общая статистика УКИО.xls'!$D$12</f>
        <v>0</v>
      </c>
      <c r="I12" s="14">
        <f>_xlfn.IFNA(VLOOKUP($A12&amp;" ЕДДС",'[223]1'!$B$2:$E$60,2,0)/86400, "")</f>
        <v>5.8449074074074072E-3</v>
      </c>
      <c r="J12" s="14">
        <f>_xlfn.IFNA(VLOOKUP($A12&amp;" ЕДДС",'[223]1'!$B$2:$E$60,3,0)/86400, "")</f>
        <v>0</v>
      </c>
      <c r="K12" s="14">
        <f>_xlfn.IFNA(VLOOKUP($A12&amp;" ЕДДС",'[223]1'!$B$2:$E$60,4,0)/86400, "")</f>
        <v>0</v>
      </c>
      <c r="L12" s="14" t="str">
        <f>_xlfn.IFNA(VLOOKUP($A12&amp;" ЕДДС",'[223]1'!$B$1:$E$60,1,0),"")</f>
        <v>Ельнинский ЕДДС</v>
      </c>
    </row>
    <row r="13" spans="1:1024" ht="15.75" x14ac:dyDescent="0.25">
      <c r="A13" s="10" t="s">
        <v>19</v>
      </c>
      <c r="B13" s="11">
        <f>'[240]Статистика по приему вызовов.xl'!$E$7</f>
        <v>0</v>
      </c>
      <c r="C13" s="12">
        <f>'[241]Общая статистика УКИО.xls'!$D$16</f>
        <v>0</v>
      </c>
      <c r="D13" s="11">
        <f>'[240]Статистика по приему вызовов.xl'!$E$17</f>
        <v>0</v>
      </c>
      <c r="E13" s="13">
        <f t="shared" si="0"/>
        <v>0</v>
      </c>
      <c r="F13" s="12">
        <f>C13-H13-'[241]Общая статистика УКИО.xls'!$D$14</f>
        <v>0</v>
      </c>
      <c r="G13" s="11">
        <f>'[240]Статистика по приему вызовов.xl'!$E$14</f>
        <v>0</v>
      </c>
      <c r="H13" s="12">
        <f>'[241]Общая статистика УКИО.xls'!$D$12</f>
        <v>0</v>
      </c>
      <c r="I13" s="14">
        <f>_xlfn.IFNA(VLOOKUP($A13&amp;" ЕДДС",'[223]1'!$B$2:$E$60,2,0)/86400, "")</f>
        <v>3.2986111111111111E-3</v>
      </c>
      <c r="J13" s="14">
        <f>_xlfn.IFNA(VLOOKUP($A13&amp;" ЕДДС",'[223]1'!$B$2:$E$60,3,0)/86400, "")</f>
        <v>0</v>
      </c>
      <c r="K13" s="14">
        <f>_xlfn.IFNA(VLOOKUP($A13&amp;" ЕДДС",'[223]1'!$B$2:$E$60,4,0)/86400, "")</f>
        <v>0</v>
      </c>
      <c r="L13" s="14" t="str">
        <f>_xlfn.IFNA(VLOOKUP($A13&amp;" ЕДДС",'[223]1'!$B$1:$E$60,1,0),"")</f>
        <v>Ершичский ЕДДС</v>
      </c>
    </row>
    <row r="14" spans="1:1024" ht="15.75" x14ac:dyDescent="0.25">
      <c r="A14" s="10" t="s">
        <v>20</v>
      </c>
      <c r="B14" s="11">
        <f>'[242]Статистика по приему вызовов.xl'!$E$7</f>
        <v>0</v>
      </c>
      <c r="C14" s="12">
        <f>'[243]Общая статистика УКИО.xls'!$D$16</f>
        <v>0</v>
      </c>
      <c r="D14" s="11">
        <f>'[242]Статистика по приему вызовов.xl'!$E$17</f>
        <v>0</v>
      </c>
      <c r="E14" s="13">
        <f t="shared" si="0"/>
        <v>0</v>
      </c>
      <c r="F14" s="12">
        <f>C14-H14-'[243]Общая статистика УКИО.xls'!$D$14</f>
        <v>0</v>
      </c>
      <c r="G14" s="11">
        <f>'[242]Статистика по приему вызовов.xl'!$E$14</f>
        <v>0</v>
      </c>
      <c r="H14" s="12">
        <f>'[243]Общая статистика УКИО.xls'!$D$12</f>
        <v>0</v>
      </c>
      <c r="I14" s="14">
        <f>_xlfn.IFNA(VLOOKUP($A14&amp;" ЕДДС",'[223]1'!$B$2:$E$60,2,0)/86400, "")</f>
        <v>3.8657407407407408E-3</v>
      </c>
      <c r="J14" s="14">
        <f>_xlfn.IFNA(VLOOKUP($A14&amp;" ЕДДС",'[223]1'!$B$2:$E$60,3,0)/86400, "")</f>
        <v>0</v>
      </c>
      <c r="K14" s="14">
        <f>_xlfn.IFNA(VLOOKUP($A14&amp;" ЕДДС",'[223]1'!$B$2:$E$60,4,0)/86400, "")</f>
        <v>0</v>
      </c>
      <c r="L14" s="14" t="str">
        <f>_xlfn.IFNA(VLOOKUP($A14&amp;" ЕДДС",'[223]1'!$B$1:$E$60,1,0),"")</f>
        <v>Кардымовский ЕДДС</v>
      </c>
    </row>
    <row r="15" spans="1:1024" ht="15.75" x14ac:dyDescent="0.25">
      <c r="A15" s="10" t="s">
        <v>21</v>
      </c>
      <c r="B15" s="11">
        <f>'[244]Статистика по приему вызовов.xl'!$E$7</f>
        <v>0</v>
      </c>
      <c r="C15" s="12">
        <f>'[245]Общая статистика УКИО.xls'!$D$16</f>
        <v>0</v>
      </c>
      <c r="D15" s="11">
        <f>'[244]Статистика по приему вызовов.xl'!$E$17</f>
        <v>0</v>
      </c>
      <c r="E15" s="13">
        <f t="shared" si="0"/>
        <v>0</v>
      </c>
      <c r="F15" s="12">
        <f>C15-H15-'[245]Общая статистика УКИО.xls'!$D$14</f>
        <v>0</v>
      </c>
      <c r="G15" s="11">
        <f>'[244]Статистика по приему вызовов.xl'!$E$14</f>
        <v>0</v>
      </c>
      <c r="H15" s="12">
        <f>'[245]Общая статистика УКИО.xls'!$D$12</f>
        <v>0</v>
      </c>
      <c r="I15" s="14">
        <f>_xlfn.IFNA(VLOOKUP($A15&amp;" ЕДДС",'[223]1'!$B$2:$E$60,2,0)/86400, "")</f>
        <v>1.4351851851851852E-3</v>
      </c>
      <c r="J15" s="14">
        <f>_xlfn.IFNA(VLOOKUP($A15&amp;" ЕДДС",'[223]1'!$B$2:$E$60,3,0)/86400, "")</f>
        <v>0</v>
      </c>
      <c r="K15" s="14">
        <f>_xlfn.IFNA(VLOOKUP($A15&amp;" ЕДДС",'[223]1'!$B$2:$E$60,4,0)/86400, "")</f>
        <v>0</v>
      </c>
      <c r="L15" s="14" t="str">
        <f>_xlfn.IFNA(VLOOKUP($A15&amp;" ЕДДС",'[223]1'!$B$1:$E$60,1,0),"")</f>
        <v>Краснинский ЕДДС</v>
      </c>
    </row>
    <row r="16" spans="1:1024" ht="15.75" x14ac:dyDescent="0.25">
      <c r="A16" s="10" t="s">
        <v>22</v>
      </c>
      <c r="B16" s="11">
        <f>'[246]Статистика по приему вызовов.xl'!$E$7</f>
        <v>0</v>
      </c>
      <c r="C16" s="12">
        <f>'[247]Общая статистика УКИО.xls'!$D$16</f>
        <v>0</v>
      </c>
      <c r="D16" s="11">
        <f>'[246]Статистика по приему вызовов.xl'!$E$17</f>
        <v>0</v>
      </c>
      <c r="E16" s="13">
        <f t="shared" si="0"/>
        <v>0</v>
      </c>
      <c r="F16" s="12">
        <f>C16-H16-'[247]Общая статистика УКИО.xls'!$D$14</f>
        <v>0</v>
      </c>
      <c r="G16" s="11">
        <f>'[246]Статистика по приему вызовов.xl'!$E$14</f>
        <v>0</v>
      </c>
      <c r="H16" s="12">
        <f>'[247]Общая статистика УКИО.xls'!$D$12</f>
        <v>0</v>
      </c>
      <c r="I16" s="14">
        <f>_xlfn.IFNA(VLOOKUP($A16&amp;" ЕДДС",'[223]1'!$B$2:$E$60,2,0)/86400, "")</f>
        <v>2.2106481481481482E-3</v>
      </c>
      <c r="J16" s="14">
        <f>_xlfn.IFNA(VLOOKUP($A16&amp;" ЕДДС",'[223]1'!$B$2:$E$60,3,0)/86400, "")</f>
        <v>0</v>
      </c>
      <c r="K16" s="14">
        <f>_xlfn.IFNA(VLOOKUP($A16&amp;" ЕДДС",'[223]1'!$B$2:$E$60,4,0)/86400, "")</f>
        <v>0</v>
      </c>
      <c r="L16" s="14" t="str">
        <f>_xlfn.IFNA(VLOOKUP($A16&amp;" ЕДДС",'[223]1'!$B$1:$E$60,1,0),"")</f>
        <v>Монастырщинский ЕДДС</v>
      </c>
    </row>
    <row r="17" spans="1:1024" ht="15.75" x14ac:dyDescent="0.25">
      <c r="A17" s="10" t="s">
        <v>23</v>
      </c>
      <c r="B17" s="11">
        <f>'[248]Статистика по приему вызовов.xl'!$E$7</f>
        <v>0</v>
      </c>
      <c r="C17" s="12">
        <f>'[249]Общая статистика УКИО.xls'!$D$16</f>
        <v>0</v>
      </c>
      <c r="D17" s="11">
        <f>'[248]Статистика по приему вызовов.xl'!$E$17</f>
        <v>0</v>
      </c>
      <c r="E17" s="13">
        <f t="shared" si="0"/>
        <v>0</v>
      </c>
      <c r="F17" s="12">
        <f>C17-H17-'[249]Общая статистика УКИО.xls'!$D$14</f>
        <v>0</v>
      </c>
      <c r="G17" s="11">
        <f>'[248]Статистика по приему вызовов.xl'!$E$14</f>
        <v>0</v>
      </c>
      <c r="H17" s="12">
        <f>'[249]Общая статистика УКИО.xls'!$D$12</f>
        <v>0</v>
      </c>
      <c r="I17" s="14">
        <f>_xlfn.IFNA(VLOOKUP($A17&amp;" ЕДДС",'[223]1'!$B$2:$E$60,2,0)/86400, "")</f>
        <v>2.1412037037037038E-3</v>
      </c>
      <c r="J17" s="14">
        <f>_xlfn.IFNA(VLOOKUP($A17&amp;" ЕДДС",'[223]1'!$B$2:$E$60,3,0)/86400, "")</f>
        <v>0</v>
      </c>
      <c r="K17" s="14">
        <f>_xlfn.IFNA(VLOOKUP($A17&amp;" ЕДДС",'[223]1'!$B$2:$E$60,4,0)/86400, "")</f>
        <v>0</v>
      </c>
      <c r="L17" s="14" t="str">
        <f>_xlfn.IFNA(VLOOKUP($A17&amp;" ЕДДС",'[223]1'!$B$1:$E$60,1,0),"")</f>
        <v>Новодугинский ЕДДС</v>
      </c>
    </row>
    <row r="18" spans="1:1024" ht="15.75" x14ac:dyDescent="0.25">
      <c r="A18" s="10" t="s">
        <v>24</v>
      </c>
      <c r="B18" s="11">
        <f>'[250]Статистика по приему вызовов.xl'!$E$7</f>
        <v>0</v>
      </c>
      <c r="C18" s="12">
        <f>'[251]Общая статистика УКИО.xls'!$D$16</f>
        <v>0</v>
      </c>
      <c r="D18" s="11">
        <f>'[250]Статистика по приему вызовов.xl'!$E$17</f>
        <v>0</v>
      </c>
      <c r="E18" s="13">
        <f t="shared" si="0"/>
        <v>0</v>
      </c>
      <c r="F18" s="12">
        <f>C18-H18-'[251]Общая статистика УКИО.xls'!$D$14</f>
        <v>0</v>
      </c>
      <c r="G18" s="11">
        <f>'[250]Статистика по приему вызовов.xl'!$E$14</f>
        <v>0</v>
      </c>
      <c r="H18" s="12">
        <f>'[251]Общая статистика УКИО.xls'!$D$12</f>
        <v>0</v>
      </c>
      <c r="I18" s="14">
        <f>_xlfn.IFNA(VLOOKUP($A18&amp;" ЕДДС",'[223]1'!$B$2:$E$60,2,0)/86400, "")</f>
        <v>4.1203703703703706E-3</v>
      </c>
      <c r="J18" s="14">
        <f>_xlfn.IFNA(VLOOKUP($A18&amp;" ЕДДС",'[223]1'!$B$2:$E$60,3,0)/86400, "")</f>
        <v>0</v>
      </c>
      <c r="K18" s="14">
        <f>_xlfn.IFNA(VLOOKUP($A18&amp;" ЕДДС",'[223]1'!$B$2:$E$60,4,0)/86400, "")</f>
        <v>0</v>
      </c>
      <c r="L18" s="14" t="str">
        <f>_xlfn.IFNA(VLOOKUP($A18&amp;" ЕДДС",'[223]1'!$B$1:$E$60,1,0),"")</f>
        <v>Починковский ЕДДС</v>
      </c>
    </row>
    <row r="19" spans="1:1024" ht="15.75" x14ac:dyDescent="0.25">
      <c r="A19" s="10" t="s">
        <v>25</v>
      </c>
      <c r="B19" s="11">
        <f>'[252]Статистика по приему вызовов.xl'!$E$7</f>
        <v>0</v>
      </c>
      <c r="C19" s="12">
        <f>'[253]Общая статистика УКИО.xls'!$D$16</f>
        <v>0</v>
      </c>
      <c r="D19" s="11">
        <f>'[252]Статистика по приему вызовов.xl'!$E$17</f>
        <v>0</v>
      </c>
      <c r="E19" s="13">
        <f t="shared" si="0"/>
        <v>0</v>
      </c>
      <c r="F19" s="12">
        <f>C19-H19-'[253]Общая статистика УКИО.xls'!$D$14</f>
        <v>0</v>
      </c>
      <c r="G19" s="11">
        <f>'[252]Статистика по приему вызовов.xl'!$E$14</f>
        <v>0</v>
      </c>
      <c r="H19" s="12">
        <f>'[253]Общая статистика УКИО.xls'!$D$12</f>
        <v>0</v>
      </c>
      <c r="I19" s="14">
        <f>_xlfn.IFNA(VLOOKUP($A19&amp;" ЕДДС",'[223]1'!$B$2:$E$60,2,0)/86400, "")</f>
        <v>1.3078703703703703E-3</v>
      </c>
      <c r="J19" s="14">
        <f>_xlfn.IFNA(VLOOKUP($A19&amp;" ЕДДС",'[223]1'!$B$2:$E$60,3,0)/86400, "")</f>
        <v>0</v>
      </c>
      <c r="K19" s="14">
        <f>_xlfn.IFNA(VLOOKUP($A19&amp;" ЕДДС",'[223]1'!$B$2:$E$60,4,0)/86400, "")</f>
        <v>0</v>
      </c>
      <c r="L19" s="14" t="str">
        <f>_xlfn.IFNA(VLOOKUP($A19&amp;" ЕДДС",'[223]1'!$B$1:$E$60,1,0),"")</f>
        <v>Рославльский ЕДДС</v>
      </c>
    </row>
    <row r="20" spans="1:1024" ht="15.75" x14ac:dyDescent="0.25">
      <c r="A20" s="10" t="s">
        <v>26</v>
      </c>
      <c r="B20" s="11">
        <f>'[254]Статистика по приему вызовов.xl'!$E$7</f>
        <v>0</v>
      </c>
      <c r="C20" s="12">
        <f>'[255]Общая статистика УКИО.xls'!$D$16</f>
        <v>0</v>
      </c>
      <c r="D20" s="11">
        <f>'[254]Статистика по приему вызовов.xl'!$E$17</f>
        <v>0</v>
      </c>
      <c r="E20" s="13">
        <f t="shared" si="0"/>
        <v>0</v>
      </c>
      <c r="F20" s="12">
        <f>C20-H20-'[255]Общая статистика УКИО.xls'!$D$14</f>
        <v>0</v>
      </c>
      <c r="G20" s="11">
        <f>'[254]Статистика по приему вызовов.xl'!$E$14</f>
        <v>0</v>
      </c>
      <c r="H20" s="12">
        <f>'[255]Общая статистика УКИО.xls'!$D$12</f>
        <v>0</v>
      </c>
      <c r="I20" s="14">
        <f>_xlfn.IFNA(VLOOKUP($A20&amp;" ЕДДС",'[223]1'!$B$2:$E$60,2,0)/86400, "")</f>
        <v>1.2731481481481483E-3</v>
      </c>
      <c r="J20" s="14">
        <f>_xlfn.IFNA(VLOOKUP($A20&amp;" ЕДДС",'[223]1'!$B$2:$E$60,3,0)/86400, "")</f>
        <v>0</v>
      </c>
      <c r="K20" s="14">
        <f>_xlfn.IFNA(VLOOKUP($A20&amp;" ЕДДС",'[223]1'!$B$2:$E$60,4,0)/86400, "")</f>
        <v>0</v>
      </c>
      <c r="L20" s="14" t="str">
        <f>_xlfn.IFNA(VLOOKUP($A20&amp;" ЕДДС",'[223]1'!$B$1:$E$60,1,0),"")</f>
        <v>Руднянский ЕДДС</v>
      </c>
    </row>
    <row r="21" spans="1:1024" ht="15.75" x14ac:dyDescent="0.25">
      <c r="A21" s="10" t="s">
        <v>27</v>
      </c>
      <c r="B21" s="11">
        <f>'[256]Статистика по приему вызовов.xl'!$E$7</f>
        <v>0</v>
      </c>
      <c r="C21" s="12">
        <f>'[257]Общая статистика УКИО.xls'!$D$16</f>
        <v>0</v>
      </c>
      <c r="D21" s="11">
        <f>'[256]Статистика по приему вызовов.xl'!$E$17</f>
        <v>0</v>
      </c>
      <c r="E21" s="13">
        <f t="shared" si="0"/>
        <v>0</v>
      </c>
      <c r="F21" s="12">
        <f>C21-H21-'[257]Общая статистика УКИО.xls'!$D$14</f>
        <v>0</v>
      </c>
      <c r="G21" s="11">
        <f>'[256]Статистика по приему вызовов.xl'!$E$14</f>
        <v>0</v>
      </c>
      <c r="H21" s="12">
        <f>'[257]Общая статистика УКИО.xls'!$D$12</f>
        <v>0</v>
      </c>
      <c r="I21" s="14">
        <f>_xlfn.IFNA(VLOOKUP($A21&amp;" ЕДДС",'[223]1'!$B$2:$E$60,2,0)/86400, "")</f>
        <v>3.9699074074074072E-3</v>
      </c>
      <c r="J21" s="14">
        <f>_xlfn.IFNA(VLOOKUP($A21&amp;" ЕДДС",'[223]1'!$B$2:$E$60,3,0)/86400, "")</f>
        <v>0</v>
      </c>
      <c r="K21" s="14">
        <f>_xlfn.IFNA(VLOOKUP($A21&amp;" ЕДДС",'[223]1'!$B$2:$E$60,4,0)/86400, "")</f>
        <v>0</v>
      </c>
      <c r="L21" s="14" t="str">
        <f>_xlfn.IFNA(VLOOKUP($A21&amp;" ЕДДС",'[223]1'!$B$1:$E$60,1,0),"")</f>
        <v>Сафоновский ЕДДС</v>
      </c>
    </row>
    <row r="22" spans="1:1024" ht="15.75" x14ac:dyDescent="0.25">
      <c r="A22" s="10" t="s">
        <v>28</v>
      </c>
      <c r="B22" s="11">
        <f>'[258]Статистика по приему вызовов.xl'!$E$7</f>
        <v>0</v>
      </c>
      <c r="C22" s="12">
        <f>'[259]Общая статистика УКИО.xls'!$D$16</f>
        <v>0</v>
      </c>
      <c r="D22" s="11">
        <f>'[258]Статистика по приему вызовов.xl'!$E$17</f>
        <v>0</v>
      </c>
      <c r="E22" s="13">
        <f t="shared" si="0"/>
        <v>0</v>
      </c>
      <c r="F22" s="12">
        <f>C22-H22-'[259]Общая статистика УКИО.xls'!$D$14</f>
        <v>0</v>
      </c>
      <c r="G22" s="11">
        <f>'[258]Статистика по приему вызовов.xl'!$E$14</f>
        <v>0</v>
      </c>
      <c r="H22" s="12">
        <f>'[259]Общая статистика УКИО.xls'!$D$12</f>
        <v>0</v>
      </c>
      <c r="I22" s="14">
        <f>_xlfn.IFNA(VLOOKUP("ЕДДС",'[223]1'!$B$2:$E$60,2,0)/86400, "")</f>
        <v>4.2800925925925923E-2</v>
      </c>
      <c r="J22" s="14">
        <f>_xlfn.IFNA(VLOOKUP("ЕДДС",'[223]1'!$B$2:$E$60,3,0)/86400, "")</f>
        <v>0</v>
      </c>
      <c r="K22" s="14">
        <f>_xlfn.IFNA(VLOOKUP("ЕДДС",'[223]1'!$B$2:$E$60,4,0)/86400, "")</f>
        <v>0</v>
      </c>
      <c r="L22" s="14" t="str">
        <f>_xlfn.IFNA(VLOOKUP("ЕДДС",'[223]1'!$B$1:$E$60,1,0),"")</f>
        <v>ЕДДС</v>
      </c>
    </row>
    <row r="23" spans="1:1024" ht="15.75" x14ac:dyDescent="0.25">
      <c r="A23" s="10" t="s">
        <v>29</v>
      </c>
      <c r="B23" s="11">
        <f>'[260]Статистика по приему вызовов.xl'!$E$7</f>
        <v>0</v>
      </c>
      <c r="C23" s="12">
        <f>'[261]Общая статистика УКИО.xls'!$D$16</f>
        <v>0</v>
      </c>
      <c r="D23" s="11">
        <f>'[260]Статистика по приему вызовов.xl'!$E$17</f>
        <v>0</v>
      </c>
      <c r="E23" s="13">
        <f t="shared" si="0"/>
        <v>0</v>
      </c>
      <c r="F23" s="12">
        <f>C23-H23-'[261]Общая статистика УКИО.xls'!$D$14</f>
        <v>0</v>
      </c>
      <c r="G23" s="11">
        <f>'[260]Статистика по приему вызовов.xl'!$E$14</f>
        <v>0</v>
      </c>
      <c r="H23" s="12">
        <f>'[261]Общая статистика УКИО.xls'!$D$12</f>
        <v>0</v>
      </c>
      <c r="I23" s="14">
        <f>_xlfn.IFNA(VLOOKUP($A23&amp;" ЕДДС",'[223]1'!$B$2:$E$60,2,0)/86400, "")</f>
        <v>5.5324074074074078E-3</v>
      </c>
      <c r="J23" s="14">
        <f>_xlfn.IFNA(VLOOKUP($A23&amp;" ЕДДС",'[223]1'!$B$2:$E$60,3,0)/86400, "")</f>
        <v>0</v>
      </c>
      <c r="K23" s="14">
        <f>_xlfn.IFNA(VLOOKUP($A23&amp;" ЕДДС",'[223]1'!$B$2:$E$60,4,0)/86400, "")</f>
        <v>0</v>
      </c>
      <c r="L23" s="14" t="str">
        <f>_xlfn.IFNA(VLOOKUP($A23&amp;" ЕДДС",'[223]1'!$B$1:$E$60,1,0),"")</f>
        <v>Смоленский район ЕДДС</v>
      </c>
    </row>
    <row r="24" spans="1:1024" ht="15.75" x14ac:dyDescent="0.25">
      <c r="A24" s="10" t="s">
        <v>30</v>
      </c>
      <c r="B24" s="11">
        <f>'[262]Статистика по приему вызовов.xl'!$E$7</f>
        <v>0</v>
      </c>
      <c r="C24" s="12">
        <f>'[263]Общая статистика УКИО.xls'!$D$16</f>
        <v>0</v>
      </c>
      <c r="D24" s="11">
        <f>'[262]Статистика по приему вызовов.xl'!$E$17</f>
        <v>0</v>
      </c>
      <c r="E24" s="13">
        <f t="shared" si="0"/>
        <v>0</v>
      </c>
      <c r="F24" s="12">
        <f>C24-H24-'[263]Общая статистика УКИО.xls'!$D$14</f>
        <v>0</v>
      </c>
      <c r="G24" s="11">
        <f>'[262]Статистика по приему вызовов.xl'!$E$14</f>
        <v>0</v>
      </c>
      <c r="H24" s="12">
        <f>'[263]Общая статистика УКИО.xls'!$D$12</f>
        <v>0</v>
      </c>
      <c r="I24" s="14">
        <f>_xlfn.IFNA(VLOOKUP($A24&amp;" ЕДДС",'[223]1'!$B$2:$E$60,2,0)/86400, "")</f>
        <v>6.3194444444444444E-3</v>
      </c>
      <c r="J24" s="14">
        <f>_xlfn.IFNA(VLOOKUP($A24&amp;" ЕДДС",'[223]1'!$B$2:$E$60,3,0)/86400, "")</f>
        <v>0</v>
      </c>
      <c r="K24" s="14">
        <f>_xlfn.IFNA(VLOOKUP($A24&amp;" ЕДДС",'[223]1'!$B$2:$E$60,4,0)/86400, "")</f>
        <v>0</v>
      </c>
      <c r="L24" s="14" t="str">
        <f>_xlfn.IFNA(VLOOKUP($A24&amp;" ЕДДС",'[223]1'!$B$1:$E$60,1,0),"")</f>
        <v>Сычевский ЕДДС</v>
      </c>
    </row>
    <row r="25" spans="1:1024" ht="15.75" x14ac:dyDescent="0.25">
      <c r="A25" s="10" t="s">
        <v>31</v>
      </c>
      <c r="B25" s="11">
        <f>'[264]Статистика по приему вызовов.xl'!$E$7</f>
        <v>0</v>
      </c>
      <c r="C25" s="12">
        <f>'[265]Общая статистика УКИО.xls'!$D$16</f>
        <v>0</v>
      </c>
      <c r="D25" s="11">
        <f>'[264]Статистика по приему вызовов.xl'!$E$17</f>
        <v>0</v>
      </c>
      <c r="E25" s="13">
        <f t="shared" si="0"/>
        <v>0</v>
      </c>
      <c r="F25" s="12">
        <f>C25-H25-'[265]Общая статистика УКИО.xls'!$D$14</f>
        <v>0</v>
      </c>
      <c r="G25" s="11">
        <f>'[264]Статистика по приему вызовов.xl'!$E$14</f>
        <v>0</v>
      </c>
      <c r="H25" s="12">
        <f>'[265]Общая статистика УКИО.xls'!$D$12</f>
        <v>0</v>
      </c>
      <c r="I25" s="14">
        <f>_xlfn.IFNA(VLOOKUP($A25&amp;" ЕДДС",'[223]1'!$B$2:$E$60,2,0)/86400, "")</f>
        <v>1.5162037037037036E-3</v>
      </c>
      <c r="J25" s="14">
        <f>_xlfn.IFNA(VLOOKUP($A25&amp;" ЕДДС",'[223]1'!$B$2:$E$60,3,0)/86400, "")</f>
        <v>0</v>
      </c>
      <c r="K25" s="14">
        <f>_xlfn.IFNA(VLOOKUP($A25&amp;" ЕДДС",'[223]1'!$B$2:$E$60,4,0)/86400, "")</f>
        <v>0</v>
      </c>
      <c r="L25" s="14" t="str">
        <f>_xlfn.IFNA(VLOOKUP($A25&amp;" ЕДДС",'[223]1'!$B$1:$E$60,1,0),"")</f>
        <v>Темкинский ЕДДС</v>
      </c>
    </row>
    <row r="26" spans="1:1024" ht="15.75" x14ac:dyDescent="0.25">
      <c r="A26" s="10" t="s">
        <v>32</v>
      </c>
      <c r="B26" s="11">
        <f>'[266]Статистика по приему вызовов.xl'!$E$7</f>
        <v>0</v>
      </c>
      <c r="C26" s="12">
        <f>'[267]Общая статистика УКИО.xls'!$D$16</f>
        <v>0</v>
      </c>
      <c r="D26" s="11">
        <f>'[266]Статистика по приему вызовов.xl'!$E$17</f>
        <v>0</v>
      </c>
      <c r="E26" s="13">
        <f t="shared" si="0"/>
        <v>0</v>
      </c>
      <c r="F26" s="12">
        <f>C26-H26-'[267]Общая статистика УКИО.xls'!$D$14</f>
        <v>0</v>
      </c>
      <c r="G26" s="11">
        <f>'[266]Статистика по приему вызовов.xl'!$E$14</f>
        <v>0</v>
      </c>
      <c r="H26" s="12">
        <f>'[267]Общая статистика УКИО.xls'!$D$12</f>
        <v>0</v>
      </c>
      <c r="I26" s="14">
        <f>_xlfn.IFNA(VLOOKUP($A26&amp;" ЕДДС",'[223]1'!$B$2:$E$60,2,0)/86400, "")</f>
        <v>2.6562499999999999E-2</v>
      </c>
      <c r="J26" s="14">
        <f>_xlfn.IFNA(VLOOKUP($A26&amp;" ЕДДС",'[223]1'!$B$2:$E$60,3,0)/86400, "")</f>
        <v>0</v>
      </c>
      <c r="K26" s="14">
        <f>_xlfn.IFNA(VLOOKUP($A26&amp;" ЕДДС",'[223]1'!$B$2:$E$60,4,0)/86400, "")</f>
        <v>0</v>
      </c>
      <c r="L26" s="14" t="str">
        <f>_xlfn.IFNA(VLOOKUP($A26&amp;" ЕДДС",'[223]1'!$B$1:$E$60,1,0),"")</f>
        <v>Угранский ЕДДС</v>
      </c>
    </row>
    <row r="27" spans="1:1024" ht="15.75" x14ac:dyDescent="0.25">
      <c r="A27" s="10" t="s">
        <v>33</v>
      </c>
      <c r="B27" s="11">
        <f>'[268]Статистика по приему вызовов.xl'!$E$7</f>
        <v>0</v>
      </c>
      <c r="C27" s="12">
        <f>'[269]Общая статистика УКИО.xls'!$D$16</f>
        <v>0</v>
      </c>
      <c r="D27" s="11">
        <f>'[268]Статистика по приему вызовов.xl'!$E$17</f>
        <v>0</v>
      </c>
      <c r="E27" s="13">
        <f t="shared" si="0"/>
        <v>0</v>
      </c>
      <c r="F27" s="12">
        <f>C27-H27-'[269]Общая статистика УКИО.xls'!$D$14</f>
        <v>0</v>
      </c>
      <c r="G27" s="11">
        <f>'[268]Статистика по приему вызовов.xl'!$E$14</f>
        <v>0</v>
      </c>
      <c r="H27" s="12">
        <f>'[269]Общая статистика УКИО.xls'!$D$12</f>
        <v>0</v>
      </c>
      <c r="I27" s="14">
        <f>_xlfn.IFNA(VLOOKUP($A27&amp;" ЕДДС",'[223]1'!$B$2:$E$60,2,0)/86400, "")</f>
        <v>0.17954861111111112</v>
      </c>
      <c r="J27" s="14">
        <f>_xlfn.IFNA(VLOOKUP($A27&amp;" ЕДДС",'[223]1'!$B$2:$E$60,3,0)/86400, "")</f>
        <v>0</v>
      </c>
      <c r="K27" s="14">
        <f>_xlfn.IFNA(VLOOKUP($A27&amp;" ЕДДС",'[223]1'!$B$2:$E$60,4,0)/86400, "")</f>
        <v>0</v>
      </c>
      <c r="L27" s="14" t="str">
        <f>_xlfn.IFNA(VLOOKUP($A27&amp;" ЕДДС",'[223]1'!$B$1:$E$60,1,0),"")</f>
        <v>Х.-Жирковский ЕДДС</v>
      </c>
    </row>
    <row r="28" spans="1:1024" ht="15.75" x14ac:dyDescent="0.25">
      <c r="A28" s="10" t="s">
        <v>34</v>
      </c>
      <c r="B28" s="11">
        <f>'[270]Статистика по приему вызовов.xl'!$E$7</f>
        <v>0</v>
      </c>
      <c r="C28" s="12">
        <f>'[271]Общая статистика УКИО.xls'!$D$16</f>
        <v>0</v>
      </c>
      <c r="D28" s="11">
        <f>'[270]Статистика по приему вызовов.xl'!$E$17</f>
        <v>0</v>
      </c>
      <c r="E28" s="13">
        <f t="shared" si="0"/>
        <v>0</v>
      </c>
      <c r="F28" s="12">
        <f>C28-H28-'[271]Общая статистика УКИО.xls'!$D$14</f>
        <v>0</v>
      </c>
      <c r="G28" s="11">
        <f>'[270]Статистика по приему вызовов.xl'!$E$14</f>
        <v>0</v>
      </c>
      <c r="H28" s="12">
        <f>'[271]Общая статистика УКИО.xls'!$D$12</f>
        <v>0</v>
      </c>
      <c r="I28" s="14">
        <f>_xlfn.IFNA(VLOOKUP($A28&amp;" ЕДДС",'[223]1'!$B$2:$E$60,2,0)/86400, "")</f>
        <v>0.18741898148148148</v>
      </c>
      <c r="J28" s="14">
        <f>_xlfn.IFNA(VLOOKUP($A28&amp;" ЕДДС",'[223]1'!$B$2:$E$60,3,0)/86400, "")</f>
        <v>0</v>
      </c>
      <c r="K28" s="14">
        <f>_xlfn.IFNA(VLOOKUP($A28&amp;" ЕДДС",'[223]1'!$B$2:$E$60,4,0)/86400, "")</f>
        <v>0</v>
      </c>
      <c r="L28" s="14" t="str">
        <f>_xlfn.IFNA(VLOOKUP($A28&amp;" ЕДДС",'[223]1'!$B$1:$E$60,1,0),"")</f>
        <v>Хиславичский ЕДДС</v>
      </c>
    </row>
    <row r="29" spans="1:1024" ht="15.75" x14ac:dyDescent="0.25">
      <c r="A29" s="10" t="s">
        <v>35</v>
      </c>
      <c r="B29" s="11">
        <f>'[272]Статистика по приему вызовов.xl'!$E$7</f>
        <v>0</v>
      </c>
      <c r="C29" s="12">
        <f>'[273]Общая статистика УКИО.xls'!$D$16</f>
        <v>0</v>
      </c>
      <c r="D29" s="11">
        <f>'[272]Статистика по приему вызовов.xl'!$E$17</f>
        <v>0</v>
      </c>
      <c r="E29" s="13">
        <f t="shared" si="0"/>
        <v>0</v>
      </c>
      <c r="F29" s="12">
        <f>C29-H29-'[273]Общая статистика УКИО.xls'!$D$14</f>
        <v>0</v>
      </c>
      <c r="G29" s="11">
        <f>'[272]Статистика по приему вызовов.xl'!$E$14</f>
        <v>0</v>
      </c>
      <c r="H29" s="12">
        <f>'[273]Общая статистика УКИО.xls'!$D$12</f>
        <v>0</v>
      </c>
      <c r="I29" s="14">
        <f>_xlfn.IFNA(VLOOKUP($A29&amp;" ЕДДС",'[223]1'!$B$2:$E$60,2,0)/86400, "")</f>
        <v>5.347222222222222E-3</v>
      </c>
      <c r="J29" s="14">
        <f>_xlfn.IFNA(VLOOKUP($A29&amp;" ЕДДС",'[223]1'!$B$2:$E$60,3,0)/86400, "")</f>
        <v>0</v>
      </c>
      <c r="K29" s="14">
        <f>_xlfn.IFNA(VLOOKUP($A29&amp;" ЕДДС",'[223]1'!$B$2:$E$60,4,0)/86400, "")</f>
        <v>0</v>
      </c>
      <c r="L29" s="14" t="str">
        <f>_xlfn.IFNA(VLOOKUP($A29&amp;" ЕДДС",'[223]1'!$B$1:$E$60,1,0),"")</f>
        <v>Шумячский ЕДДС</v>
      </c>
    </row>
    <row r="30" spans="1:1024" ht="15.75" x14ac:dyDescent="0.25">
      <c r="A30" s="10" t="s">
        <v>36</v>
      </c>
      <c r="B30" s="11">
        <f>'[274]Статистика по приему вызовов.xl'!$E$7</f>
        <v>0</v>
      </c>
      <c r="C30" s="12">
        <f>'[275]Общая статистика УКИО.xls'!$D$16</f>
        <v>0</v>
      </c>
      <c r="D30" s="11">
        <f>'[274]Статистика по приему вызовов.xl'!$E$17</f>
        <v>0</v>
      </c>
      <c r="E30" s="13">
        <f t="shared" si="0"/>
        <v>0</v>
      </c>
      <c r="F30" s="12">
        <f>C30-H30-'[275]Общая статистика УКИО.xls'!$D$14</f>
        <v>0</v>
      </c>
      <c r="G30" s="11">
        <f>'[274]Статистика по приему вызовов.xl'!$E$14</f>
        <v>0</v>
      </c>
      <c r="H30" s="12">
        <f>'[275]Общая статистика УКИО.xls'!$D$12</f>
        <v>0</v>
      </c>
      <c r="I30" s="14">
        <f>_xlfn.IFNA(VLOOKUP($A30&amp;" ЕДДС",'[223]1'!$B$2:$E$60,2,0)/86400, "")</f>
        <v>7.1076388888888883E-2</v>
      </c>
      <c r="J30" s="14">
        <f>_xlfn.IFNA(VLOOKUP($A30&amp;" ЕДДС",'[223]1'!$B$2:$E$60,3,0)/86400, "")</f>
        <v>0</v>
      </c>
      <c r="K30" s="14">
        <f>_xlfn.IFNA(VLOOKUP($A30&amp;" ЕДДС",'[223]1'!$B$2:$E$60,4,0)/86400, "")</f>
        <v>0</v>
      </c>
      <c r="L30" s="14" t="str">
        <f>_xlfn.IFNA(VLOOKUP($A30&amp;" ЕДДС",'[223]1'!$B$1:$E$60,1,0),"")</f>
        <v>Ярцевский ЕДДС</v>
      </c>
    </row>
    <row r="32" spans="1:1024" s="7" customFormat="1" ht="60.6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  <c r="AMH32"/>
      <c r="AMI32"/>
      <c r="AMJ3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25" priority="2" operator="equal">
      <formula>0</formula>
    </cfRule>
    <cfRule type="cellIs" dxfId="24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85" zoomScaleNormal="85" workbookViewId="0">
      <selection activeCell="I23" sqref="I23"/>
    </sheetView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16.7109375" customWidth="1"/>
    <col min="260" max="260" width="22" customWidth="1"/>
    <col min="263" max="263" width="22.42578125" customWidth="1"/>
    <col min="264" max="265" width="20.28515625" customWidth="1"/>
    <col min="266" max="266" width="20.5703125" customWidth="1"/>
    <col min="267" max="267" width="19.28515625" customWidth="1"/>
    <col min="516" max="516" width="22" customWidth="1"/>
    <col min="519" max="519" width="22.42578125" customWidth="1"/>
    <col min="520" max="521" width="20.28515625" customWidth="1"/>
    <col min="522" max="522" width="20.5703125" customWidth="1"/>
    <col min="523" max="523" width="19.28515625" customWidth="1"/>
    <col min="772" max="772" width="22" customWidth="1"/>
    <col min="775" max="775" width="22.42578125" customWidth="1"/>
    <col min="776" max="777" width="20.28515625" customWidth="1"/>
    <col min="778" max="778" width="20.5703125" customWidth="1"/>
    <col min="779" max="779" width="19.28515625" customWidth="1"/>
  </cols>
  <sheetData>
    <row r="1" spans="1:11" s="15" customFormat="1" ht="16.7" customHeight="1" x14ac:dyDescent="0.2">
      <c r="A1" s="6" t="s">
        <v>0</v>
      </c>
      <c r="B1" s="6" t="s">
        <v>1</v>
      </c>
      <c r="C1" s="6"/>
      <c r="D1" s="1" t="s">
        <v>38</v>
      </c>
      <c r="E1" s="1"/>
      <c r="F1" s="1"/>
      <c r="G1" s="1"/>
      <c r="H1" s="1"/>
      <c r="I1" s="1"/>
      <c r="J1" s="1"/>
      <c r="K1" s="1"/>
    </row>
    <row r="2" spans="1:11" s="15" customFormat="1" ht="54.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15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</row>
    <row r="4" spans="1:11" ht="15.75" x14ac:dyDescent="0.25">
      <c r="A4" s="10" t="s">
        <v>10</v>
      </c>
      <c r="B4" s="16">
        <v>167</v>
      </c>
      <c r="C4" s="17">
        <v>168</v>
      </c>
      <c r="D4" s="16">
        <v>3</v>
      </c>
      <c r="E4" s="18">
        <v>147</v>
      </c>
      <c r="F4" s="17">
        <v>151</v>
      </c>
      <c r="G4" s="16">
        <v>17</v>
      </c>
      <c r="H4" s="17">
        <v>17</v>
      </c>
      <c r="I4" s="14">
        <v>1.1192129629629601E-2</v>
      </c>
      <c r="J4" s="14">
        <v>1.72453703703704E-3</v>
      </c>
      <c r="K4" s="14">
        <v>7.3703703703703702E-2</v>
      </c>
    </row>
    <row r="5" spans="1:11" ht="15.75" x14ac:dyDescent="0.25">
      <c r="A5" s="10" t="s">
        <v>11</v>
      </c>
      <c r="B5" s="16">
        <v>1420</v>
      </c>
      <c r="C5" s="17">
        <v>1401</v>
      </c>
      <c r="D5" s="16">
        <v>84</v>
      </c>
      <c r="E5" s="18">
        <v>1251</v>
      </c>
      <c r="F5" s="17">
        <v>1282</v>
      </c>
      <c r="G5" s="16">
        <v>85</v>
      </c>
      <c r="H5" s="17">
        <v>115</v>
      </c>
      <c r="I5" s="14">
        <v>1.2615740740740699E-3</v>
      </c>
      <c r="J5" s="14">
        <v>5.5902777777777799E-3</v>
      </c>
      <c r="K5" s="14">
        <v>0.150300925925926</v>
      </c>
    </row>
    <row r="6" spans="1:11" ht="15.75" x14ac:dyDescent="0.25">
      <c r="A6" s="10" t="s">
        <v>12</v>
      </c>
      <c r="B6" s="16">
        <v>723</v>
      </c>
      <c r="C6" s="17">
        <v>734</v>
      </c>
      <c r="D6" s="16">
        <v>43</v>
      </c>
      <c r="E6" s="18">
        <v>615</v>
      </c>
      <c r="F6" s="17">
        <v>652</v>
      </c>
      <c r="G6" s="16">
        <v>65</v>
      </c>
      <c r="H6" s="17">
        <v>78</v>
      </c>
      <c r="I6" s="20">
        <v>2.4305555555555601E-4</v>
      </c>
      <c r="J6" s="14">
        <v>2.8009259259259298E-3</v>
      </c>
      <c r="K6" s="14">
        <v>6.7974537037037E-2</v>
      </c>
    </row>
    <row r="7" spans="1:11" ht="15.75" x14ac:dyDescent="0.25">
      <c r="A7" s="10" t="s">
        <v>13</v>
      </c>
      <c r="B7" s="16">
        <v>29</v>
      </c>
      <c r="C7" s="17">
        <v>29</v>
      </c>
      <c r="D7" s="16">
        <v>2</v>
      </c>
      <c r="E7" s="18">
        <v>24</v>
      </c>
      <c r="F7" s="17">
        <v>25</v>
      </c>
      <c r="G7" s="16">
        <v>3</v>
      </c>
      <c r="H7" s="17">
        <v>4</v>
      </c>
      <c r="I7" s="14">
        <v>6.08796296296296E-3</v>
      </c>
      <c r="J7" s="14">
        <v>1.35416666666667E-3</v>
      </c>
      <c r="K7" s="14">
        <v>3.1712962962963001E-3</v>
      </c>
    </row>
    <row r="8" spans="1:11" ht="15.75" x14ac:dyDescent="0.25">
      <c r="A8" s="10" t="s">
        <v>14</v>
      </c>
      <c r="B8" s="16">
        <v>210</v>
      </c>
      <c r="C8" s="17">
        <v>210</v>
      </c>
      <c r="D8" s="16">
        <v>6</v>
      </c>
      <c r="E8" s="18">
        <v>186</v>
      </c>
      <c r="F8" s="17">
        <v>192</v>
      </c>
      <c r="G8" s="16">
        <v>18</v>
      </c>
      <c r="H8" s="17">
        <v>18</v>
      </c>
      <c r="I8" s="14">
        <v>1.63194444444444E-3</v>
      </c>
      <c r="J8" s="14">
        <v>2.5810185185185198E-3</v>
      </c>
      <c r="K8" s="14">
        <v>0.25493055555555599</v>
      </c>
    </row>
    <row r="9" spans="1:11" ht="15.75" x14ac:dyDescent="0.25">
      <c r="A9" s="10" t="s">
        <v>15</v>
      </c>
      <c r="B9" s="16">
        <v>277</v>
      </c>
      <c r="C9" s="17">
        <v>289</v>
      </c>
      <c r="D9" s="16">
        <v>11</v>
      </c>
      <c r="E9" s="18">
        <v>261</v>
      </c>
      <c r="F9" s="17">
        <v>275</v>
      </c>
      <c r="G9" s="16">
        <v>5</v>
      </c>
      <c r="H9" s="17">
        <v>14</v>
      </c>
      <c r="I9" s="14">
        <v>7.0601851851851804E-4</v>
      </c>
      <c r="J9" s="14">
        <v>1.0439814814814799E-2</v>
      </c>
      <c r="K9" s="14">
        <v>1.56944444444444E-2</v>
      </c>
    </row>
    <row r="10" spans="1:11" ht="15.75" x14ac:dyDescent="0.25">
      <c r="A10" s="10" t="s">
        <v>16</v>
      </c>
      <c r="B10" s="16">
        <v>351</v>
      </c>
      <c r="C10" s="17">
        <v>358</v>
      </c>
      <c r="D10" s="16">
        <v>18</v>
      </c>
      <c r="E10" s="18">
        <v>288</v>
      </c>
      <c r="F10" s="17">
        <v>309</v>
      </c>
      <c r="G10" s="16">
        <v>45</v>
      </c>
      <c r="H10" s="17">
        <v>49</v>
      </c>
      <c r="I10" s="14">
        <v>1.2847222222222201E-3</v>
      </c>
      <c r="J10" s="14">
        <v>7.2916666666666703E-4</v>
      </c>
      <c r="K10" s="14">
        <v>0.70633101851851898</v>
      </c>
    </row>
    <row r="11" spans="1:11" ht="15.75" x14ac:dyDescent="0.25">
      <c r="A11" s="10" t="s">
        <v>17</v>
      </c>
      <c r="B11" s="16">
        <v>195</v>
      </c>
      <c r="C11" s="17">
        <v>199</v>
      </c>
      <c r="D11" s="16">
        <v>18</v>
      </c>
      <c r="E11" s="18">
        <v>167</v>
      </c>
      <c r="F11" s="17">
        <v>185</v>
      </c>
      <c r="G11" s="16">
        <v>10</v>
      </c>
      <c r="H11" s="17">
        <v>14</v>
      </c>
      <c r="I11" s="14">
        <v>4.9768518518518499E-4</v>
      </c>
      <c r="J11" s="14">
        <v>3.8425925925925902E-3</v>
      </c>
      <c r="K11" s="14">
        <v>7.8148148148148203E-2</v>
      </c>
    </row>
    <row r="12" spans="1:11" ht="15.75" x14ac:dyDescent="0.25">
      <c r="A12" s="10" t="s">
        <v>18</v>
      </c>
      <c r="B12" s="16">
        <v>154</v>
      </c>
      <c r="C12" s="17">
        <v>159</v>
      </c>
      <c r="D12" s="16">
        <v>8</v>
      </c>
      <c r="E12" s="18">
        <v>121</v>
      </c>
      <c r="F12" s="17">
        <v>133</v>
      </c>
      <c r="G12" s="16">
        <v>25</v>
      </c>
      <c r="H12" s="17">
        <v>26</v>
      </c>
      <c r="I12" s="14">
        <v>1.1805555555555599E-3</v>
      </c>
      <c r="J12" s="14">
        <v>2.4537037037037001E-3</v>
      </c>
      <c r="K12" s="14">
        <v>8.0972222222222195E-2</v>
      </c>
    </row>
    <row r="13" spans="1:11" ht="15.75" x14ac:dyDescent="0.25">
      <c r="A13" s="10" t="s">
        <v>19</v>
      </c>
      <c r="B13" s="16">
        <v>162</v>
      </c>
      <c r="C13" s="17">
        <v>162</v>
      </c>
      <c r="D13" s="16">
        <v>7</v>
      </c>
      <c r="E13" s="18">
        <v>154</v>
      </c>
      <c r="F13" s="17">
        <v>161</v>
      </c>
      <c r="G13" s="16">
        <v>1</v>
      </c>
      <c r="H13" s="17">
        <v>1</v>
      </c>
      <c r="I13" s="14">
        <v>8.2060185185185205E-3</v>
      </c>
      <c r="J13" s="14">
        <v>7.2222222222222202E-3</v>
      </c>
      <c r="K13" s="14">
        <v>0.148530092592593</v>
      </c>
    </row>
    <row r="14" spans="1:11" ht="15.75" x14ac:dyDescent="0.25">
      <c r="A14" s="10" t="s">
        <v>20</v>
      </c>
      <c r="B14" s="16">
        <v>111</v>
      </c>
      <c r="C14" s="17">
        <v>118</v>
      </c>
      <c r="D14" s="16">
        <v>6</v>
      </c>
      <c r="E14" s="18">
        <v>92</v>
      </c>
      <c r="F14" s="17">
        <v>103</v>
      </c>
      <c r="G14" s="16">
        <v>13</v>
      </c>
      <c r="H14" s="17">
        <v>15</v>
      </c>
      <c r="I14" s="14">
        <v>2.5578703703703701E-3</v>
      </c>
      <c r="J14" s="14">
        <v>2.8009259259259298E-3</v>
      </c>
      <c r="K14" s="14">
        <v>0.109328703703704</v>
      </c>
    </row>
    <row r="15" spans="1:11" ht="15.75" x14ac:dyDescent="0.25">
      <c r="A15" s="10" t="s">
        <v>21</v>
      </c>
      <c r="B15" s="16">
        <v>179</v>
      </c>
      <c r="C15" s="17">
        <v>181</v>
      </c>
      <c r="D15" s="16">
        <v>5</v>
      </c>
      <c r="E15" s="18">
        <v>136</v>
      </c>
      <c r="F15" s="17">
        <v>140</v>
      </c>
      <c r="G15" s="16">
        <v>38</v>
      </c>
      <c r="H15" s="17">
        <v>40</v>
      </c>
      <c r="I15" s="14">
        <v>6.9560185185185202E-3</v>
      </c>
      <c r="J15" s="14">
        <v>7.6736111111111102E-3</v>
      </c>
      <c r="K15" s="14">
        <v>0.11270833333333299</v>
      </c>
    </row>
    <row r="16" spans="1:11" ht="15.75" x14ac:dyDescent="0.25">
      <c r="A16" s="10" t="s">
        <v>22</v>
      </c>
      <c r="B16" s="16">
        <v>116</v>
      </c>
      <c r="C16" s="17">
        <v>112</v>
      </c>
      <c r="D16" s="16">
        <v>6</v>
      </c>
      <c r="E16" s="18">
        <v>106</v>
      </c>
      <c r="F16" s="17">
        <v>108</v>
      </c>
      <c r="G16" s="16">
        <v>4</v>
      </c>
      <c r="H16" s="17">
        <v>4</v>
      </c>
      <c r="I16" s="14">
        <v>8.9699074074074108E-3</v>
      </c>
      <c r="J16" s="14">
        <v>5.7291666666666697E-3</v>
      </c>
      <c r="K16" s="14">
        <v>3.8067129629629597E-2</v>
      </c>
    </row>
    <row r="17" spans="1:11" ht="15.75" x14ac:dyDescent="0.25">
      <c r="A17" s="10" t="s">
        <v>23</v>
      </c>
      <c r="B17" s="16">
        <v>172</v>
      </c>
      <c r="C17" s="17">
        <v>165</v>
      </c>
      <c r="D17" s="16">
        <v>8</v>
      </c>
      <c r="E17" s="18">
        <v>145</v>
      </c>
      <c r="F17" s="17">
        <v>146</v>
      </c>
      <c r="G17" s="16">
        <v>19</v>
      </c>
      <c r="H17" s="17">
        <v>19</v>
      </c>
      <c r="I17" s="14">
        <v>6.4814814814814802E-4</v>
      </c>
      <c r="J17" s="14">
        <v>3.8078703703703699E-3</v>
      </c>
      <c r="K17" s="14">
        <v>0.40100694444444401</v>
      </c>
    </row>
    <row r="18" spans="1:11" ht="15.75" x14ac:dyDescent="0.25">
      <c r="A18" s="10" t="s">
        <v>24</v>
      </c>
      <c r="B18" s="16">
        <v>363</v>
      </c>
      <c r="C18" s="17">
        <v>366</v>
      </c>
      <c r="D18" s="16">
        <v>20</v>
      </c>
      <c r="E18" s="18">
        <v>301</v>
      </c>
      <c r="F18" s="17">
        <v>320</v>
      </c>
      <c r="G18" s="16">
        <v>42</v>
      </c>
      <c r="H18" s="17">
        <v>46</v>
      </c>
      <c r="I18" s="14">
        <v>9.6874999999999999E-3</v>
      </c>
      <c r="J18" s="14">
        <v>7.0486111111111097E-3</v>
      </c>
      <c r="K18" s="14">
        <v>0.121469907407407</v>
      </c>
    </row>
    <row r="19" spans="1:11" ht="15.75" x14ac:dyDescent="0.25">
      <c r="A19" s="10" t="s">
        <v>25</v>
      </c>
      <c r="B19" s="16">
        <v>1294</v>
      </c>
      <c r="C19" s="17">
        <v>1286</v>
      </c>
      <c r="D19" s="16">
        <v>64</v>
      </c>
      <c r="E19" s="18">
        <v>1133</v>
      </c>
      <c r="F19" s="17">
        <v>1169</v>
      </c>
      <c r="G19" s="16">
        <v>97</v>
      </c>
      <c r="H19" s="17">
        <v>116</v>
      </c>
      <c r="I19" s="14">
        <v>2.0138888888888901E-3</v>
      </c>
      <c r="J19" s="14">
        <v>4.9421296296296297E-3</v>
      </c>
      <c r="K19" s="14">
        <v>0.121423611111111</v>
      </c>
    </row>
    <row r="20" spans="1:11" ht="15.75" x14ac:dyDescent="0.25">
      <c r="A20" s="10" t="s">
        <v>26</v>
      </c>
      <c r="B20" s="16">
        <v>297</v>
      </c>
      <c r="C20" s="17">
        <v>303</v>
      </c>
      <c r="D20" s="16">
        <v>12</v>
      </c>
      <c r="E20" s="18">
        <v>252</v>
      </c>
      <c r="F20" s="17">
        <v>267</v>
      </c>
      <c r="G20" s="16">
        <v>33</v>
      </c>
      <c r="H20" s="17">
        <v>36</v>
      </c>
      <c r="I20" s="14">
        <v>4.7337962962963002E-3</v>
      </c>
      <c r="J20" s="14">
        <v>2.44212962962963E-3</v>
      </c>
      <c r="K20" s="14">
        <v>4.0081018518518502E-2</v>
      </c>
    </row>
    <row r="21" spans="1:11" ht="15.75" x14ac:dyDescent="0.25">
      <c r="A21" s="10" t="s">
        <v>27</v>
      </c>
      <c r="B21" s="16">
        <v>943</v>
      </c>
      <c r="C21" s="17">
        <v>919</v>
      </c>
      <c r="D21" s="16">
        <v>34</v>
      </c>
      <c r="E21" s="18">
        <v>690</v>
      </c>
      <c r="F21" s="17">
        <v>700</v>
      </c>
      <c r="G21" s="16">
        <v>219</v>
      </c>
      <c r="H21" s="17">
        <v>218</v>
      </c>
      <c r="I21" s="20">
        <v>3.2407407407407401E-4</v>
      </c>
      <c r="J21" s="14">
        <v>1.63194444444444E-3</v>
      </c>
      <c r="K21" s="14">
        <v>0.50104166666666705</v>
      </c>
    </row>
    <row r="22" spans="1:11" ht="15.75" x14ac:dyDescent="0.25">
      <c r="A22" s="10" t="s">
        <v>28</v>
      </c>
      <c r="B22" s="16">
        <v>25965</v>
      </c>
      <c r="C22" s="17">
        <v>28857</v>
      </c>
      <c r="D22" s="16">
        <v>436</v>
      </c>
      <c r="E22" s="18">
        <v>25090</v>
      </c>
      <c r="F22" s="17">
        <v>28365</v>
      </c>
      <c r="G22" s="16">
        <v>439</v>
      </c>
      <c r="H22" s="17">
        <v>464</v>
      </c>
      <c r="I22" s="14">
        <v>4.2824074074074102E-4</v>
      </c>
      <c r="J22" s="14">
        <v>6.7129629629629603E-4</v>
      </c>
      <c r="K22" s="14">
        <v>9.5636574074074096E-2</v>
      </c>
    </row>
    <row r="23" spans="1:11" ht="15.75" x14ac:dyDescent="0.25">
      <c r="A23" s="10" t="s">
        <v>29</v>
      </c>
      <c r="B23" s="16">
        <v>914</v>
      </c>
      <c r="C23" s="17">
        <v>908</v>
      </c>
      <c r="D23" s="16">
        <v>52</v>
      </c>
      <c r="E23" s="18">
        <v>794</v>
      </c>
      <c r="F23" s="17">
        <v>830</v>
      </c>
      <c r="G23" s="16">
        <v>68</v>
      </c>
      <c r="H23" s="17">
        <v>77</v>
      </c>
      <c r="I23" s="21">
        <v>4.6296296296296301E-2</v>
      </c>
      <c r="J23" s="14">
        <v>5.9953703703703697E-3</v>
      </c>
      <c r="K23" s="14">
        <v>0.29809027777777802</v>
      </c>
    </row>
    <row r="24" spans="1:11" ht="15.75" x14ac:dyDescent="0.25">
      <c r="A24" s="10" t="s">
        <v>30</v>
      </c>
      <c r="B24" s="16">
        <v>175</v>
      </c>
      <c r="C24" s="17">
        <v>180</v>
      </c>
      <c r="D24" s="16">
        <v>12</v>
      </c>
      <c r="E24" s="18">
        <v>146</v>
      </c>
      <c r="F24" s="17">
        <v>154</v>
      </c>
      <c r="G24" s="16">
        <v>17</v>
      </c>
      <c r="H24" s="17">
        <v>26</v>
      </c>
      <c r="I24" s="14">
        <v>8.5648148148148205E-4</v>
      </c>
      <c r="J24" s="14">
        <v>2.6388888888888898E-3</v>
      </c>
      <c r="K24" s="14">
        <v>0.11932870370370401</v>
      </c>
    </row>
    <row r="25" spans="1:11" ht="15.75" x14ac:dyDescent="0.25">
      <c r="A25" s="10" t="s">
        <v>31</v>
      </c>
      <c r="B25" s="16">
        <v>74</v>
      </c>
      <c r="C25" s="17">
        <v>78</v>
      </c>
      <c r="D25" s="16">
        <v>2</v>
      </c>
      <c r="E25" s="18">
        <v>56</v>
      </c>
      <c r="F25" s="17">
        <v>62</v>
      </c>
      <c r="G25" s="16">
        <v>16</v>
      </c>
      <c r="H25" s="17">
        <v>16</v>
      </c>
      <c r="I25" s="14">
        <v>9.1435185185185196E-4</v>
      </c>
      <c r="J25" s="14">
        <v>3.2291666666666701E-3</v>
      </c>
      <c r="K25" s="14">
        <v>0.189537037037037</v>
      </c>
    </row>
    <row r="26" spans="1:11" ht="15.75" x14ac:dyDescent="0.25">
      <c r="A26" s="10" t="s">
        <v>32</v>
      </c>
      <c r="B26" s="16">
        <v>191</v>
      </c>
      <c r="C26" s="17">
        <v>185</v>
      </c>
      <c r="D26" s="16">
        <v>5</v>
      </c>
      <c r="E26" s="18">
        <v>142</v>
      </c>
      <c r="F26" s="17">
        <v>143</v>
      </c>
      <c r="G26" s="16">
        <v>44</v>
      </c>
      <c r="H26" s="17">
        <v>42</v>
      </c>
      <c r="I26" s="14">
        <v>8.2175925925925895E-4</v>
      </c>
      <c r="J26" s="14">
        <v>6.1342592592592601E-4</v>
      </c>
      <c r="K26" s="14">
        <v>0.17462962962963</v>
      </c>
    </row>
    <row r="27" spans="1:11" ht="15.75" x14ac:dyDescent="0.25">
      <c r="A27" s="10" t="s">
        <v>33</v>
      </c>
      <c r="B27" s="16">
        <v>86</v>
      </c>
      <c r="C27" s="17">
        <v>85</v>
      </c>
      <c r="D27" s="16">
        <v>5</v>
      </c>
      <c r="E27" s="18">
        <v>78</v>
      </c>
      <c r="F27" s="17">
        <v>82</v>
      </c>
      <c r="G27" s="16">
        <v>3</v>
      </c>
      <c r="H27" s="17">
        <v>3</v>
      </c>
      <c r="I27" s="14">
        <v>1.37731481481481E-3</v>
      </c>
      <c r="J27" s="14">
        <v>6.3078703703703699E-3</v>
      </c>
      <c r="K27" s="14">
        <v>0.11886574074074099</v>
      </c>
    </row>
    <row r="28" spans="1:11" ht="15.75" x14ac:dyDescent="0.25">
      <c r="A28" s="10" t="s">
        <v>34</v>
      </c>
      <c r="B28" s="16">
        <v>155</v>
      </c>
      <c r="C28" s="17">
        <v>156</v>
      </c>
      <c r="D28" s="16">
        <v>5</v>
      </c>
      <c r="E28" s="18">
        <v>141</v>
      </c>
      <c r="F28" s="17">
        <v>146</v>
      </c>
      <c r="G28" s="16">
        <v>9</v>
      </c>
      <c r="H28" s="17">
        <v>10</v>
      </c>
      <c r="I28" s="21">
        <v>6.9560185185185197E-2</v>
      </c>
      <c r="J28" s="14">
        <v>2.10648148148148E-3</v>
      </c>
      <c r="K28" s="14">
        <v>1.59375E-2</v>
      </c>
    </row>
    <row r="29" spans="1:11" ht="15.75" x14ac:dyDescent="0.25">
      <c r="A29" s="10" t="s">
        <v>35</v>
      </c>
      <c r="B29" s="16">
        <v>172</v>
      </c>
      <c r="C29" s="17">
        <v>175</v>
      </c>
      <c r="D29" s="16">
        <v>5</v>
      </c>
      <c r="E29" s="18">
        <v>145</v>
      </c>
      <c r="F29" s="17">
        <v>153</v>
      </c>
      <c r="G29" s="16">
        <v>22</v>
      </c>
      <c r="H29" s="17">
        <v>22</v>
      </c>
      <c r="I29" s="14">
        <v>2.9629629629629602E-3</v>
      </c>
      <c r="J29" s="14">
        <v>4.4560185185185197E-3</v>
      </c>
      <c r="K29" s="14">
        <v>0.211666666666667</v>
      </c>
    </row>
    <row r="30" spans="1:11" ht="15.75" x14ac:dyDescent="0.25">
      <c r="A30" s="10" t="s">
        <v>36</v>
      </c>
      <c r="B30" s="16">
        <v>1001</v>
      </c>
      <c r="C30" s="17">
        <v>999</v>
      </c>
      <c r="D30" s="16">
        <v>47</v>
      </c>
      <c r="E30" s="18">
        <v>868</v>
      </c>
      <c r="F30" s="17">
        <v>900</v>
      </c>
      <c r="G30" s="16">
        <v>86</v>
      </c>
      <c r="H30" s="17">
        <v>98</v>
      </c>
      <c r="I30" s="14">
        <v>7.0601851851851804E-4</v>
      </c>
      <c r="J30" s="14">
        <v>1.4814814814814801E-3</v>
      </c>
      <c r="K30" s="14">
        <v>0.186979166666667</v>
      </c>
    </row>
    <row r="31" spans="1:11" x14ac:dyDescent="0.2">
      <c r="C31" s="19">
        <f>SUM(C4:C30)</f>
        <v>38782</v>
      </c>
    </row>
    <row r="32" spans="1:11" s="15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23" priority="2" operator="equal">
      <formula>0</formula>
    </cfRule>
    <cfRule type="cellIs" dxfId="22" priority="3" operator="greaterThan">
      <formula>1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85" zoomScaleNormal="85" workbookViewId="0">
      <selection activeCell="I6" sqref="I6"/>
    </sheetView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16.7109375" customWidth="1"/>
    <col min="260" max="260" width="22" customWidth="1"/>
    <col min="263" max="263" width="22.42578125" customWidth="1"/>
    <col min="264" max="265" width="20.28515625" customWidth="1"/>
    <col min="266" max="266" width="20.5703125" customWidth="1"/>
    <col min="267" max="267" width="19.28515625" customWidth="1"/>
    <col min="516" max="516" width="22" customWidth="1"/>
    <col min="519" max="519" width="22.42578125" customWidth="1"/>
    <col min="520" max="521" width="20.28515625" customWidth="1"/>
    <col min="522" max="522" width="20.5703125" customWidth="1"/>
    <col min="523" max="523" width="19.28515625" customWidth="1"/>
    <col min="772" max="772" width="22" customWidth="1"/>
    <col min="775" max="775" width="22.42578125" customWidth="1"/>
    <col min="776" max="777" width="20.28515625" customWidth="1"/>
    <col min="778" max="778" width="20.5703125" customWidth="1"/>
    <col min="779" max="779" width="19.28515625" customWidth="1"/>
  </cols>
  <sheetData>
    <row r="1" spans="1:11" s="15" customFormat="1" ht="15.75" customHeight="1" x14ac:dyDescent="0.2">
      <c r="A1" s="6" t="s">
        <v>0</v>
      </c>
      <c r="B1" s="6" t="s">
        <v>1</v>
      </c>
      <c r="C1" s="6"/>
      <c r="D1" s="1" t="s">
        <v>38</v>
      </c>
      <c r="E1" s="1"/>
      <c r="F1" s="1"/>
      <c r="G1" s="1"/>
      <c r="H1" s="1"/>
      <c r="I1" s="1"/>
      <c r="J1" s="1"/>
      <c r="K1" s="1"/>
    </row>
    <row r="2" spans="1:11" s="15" customFormat="1" ht="54.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15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</row>
    <row r="4" spans="1:11" ht="15.75" x14ac:dyDescent="0.25">
      <c r="A4" s="10" t="s">
        <v>10</v>
      </c>
      <c r="B4" s="16">
        <v>139</v>
      </c>
      <c r="C4" s="17">
        <v>137</v>
      </c>
      <c r="D4" s="16">
        <v>13</v>
      </c>
      <c r="E4" s="18">
        <v>123</v>
      </c>
      <c r="F4" s="17">
        <v>128</v>
      </c>
      <c r="G4" s="16">
        <v>3</v>
      </c>
      <c r="H4" s="17">
        <v>9</v>
      </c>
      <c r="I4" s="14">
        <v>5.1157407407407401E-3</v>
      </c>
      <c r="J4" s="14">
        <v>4.0856481481481499E-3</v>
      </c>
      <c r="K4" s="14">
        <v>4.2719907407407401E-2</v>
      </c>
    </row>
    <row r="5" spans="1:11" ht="15.75" x14ac:dyDescent="0.25">
      <c r="A5" s="10" t="s">
        <v>11</v>
      </c>
      <c r="B5" s="16">
        <v>1124</v>
      </c>
      <c r="C5" s="17">
        <v>1133</v>
      </c>
      <c r="D5" s="16">
        <v>72</v>
      </c>
      <c r="E5" s="18">
        <v>1010</v>
      </c>
      <c r="F5" s="17">
        <v>1054</v>
      </c>
      <c r="G5" s="16">
        <v>42</v>
      </c>
      <c r="H5" s="17">
        <v>77</v>
      </c>
      <c r="I5" s="14">
        <v>1.2962962962962999E-3</v>
      </c>
      <c r="J5" s="14">
        <v>7.09490740740741E-3</v>
      </c>
      <c r="K5" s="14">
        <v>0.14609953703703699</v>
      </c>
    </row>
    <row r="6" spans="1:11" ht="15.75" x14ac:dyDescent="0.25">
      <c r="A6" s="10" t="s">
        <v>12</v>
      </c>
      <c r="B6" s="16">
        <v>675</v>
      </c>
      <c r="C6" s="17">
        <v>682</v>
      </c>
      <c r="D6" s="16">
        <v>40</v>
      </c>
      <c r="E6" s="18">
        <v>588</v>
      </c>
      <c r="F6" s="17">
        <v>610</v>
      </c>
      <c r="G6" s="16">
        <v>47</v>
      </c>
      <c r="H6" s="17">
        <v>69</v>
      </c>
      <c r="I6" s="20">
        <v>2.6620370370370399E-4</v>
      </c>
      <c r="J6" s="14">
        <v>2.6273148148148102E-3</v>
      </c>
      <c r="K6" s="14">
        <v>7.8252314814814802E-2</v>
      </c>
    </row>
    <row r="7" spans="1:11" ht="15.75" x14ac:dyDescent="0.25">
      <c r="A7" s="10" t="s">
        <v>13</v>
      </c>
      <c r="B7" s="16">
        <v>30</v>
      </c>
      <c r="C7" s="17">
        <v>31</v>
      </c>
      <c r="D7" s="16">
        <v>4</v>
      </c>
      <c r="E7" s="18">
        <v>25</v>
      </c>
      <c r="F7" s="17">
        <v>29</v>
      </c>
      <c r="G7" s="16">
        <v>1</v>
      </c>
      <c r="H7" s="17">
        <v>2</v>
      </c>
      <c r="I7" s="14">
        <v>9.6412037037037004E-3</v>
      </c>
      <c r="J7" s="14">
        <v>1.3194444444444399E-3</v>
      </c>
      <c r="K7" s="14">
        <v>1.2615740740740699E-3</v>
      </c>
    </row>
    <row r="8" spans="1:11" ht="15.75" x14ac:dyDescent="0.25">
      <c r="A8" s="10" t="s">
        <v>14</v>
      </c>
      <c r="B8" s="16">
        <v>230</v>
      </c>
      <c r="C8" s="17">
        <v>234</v>
      </c>
      <c r="D8" s="16">
        <v>5</v>
      </c>
      <c r="E8" s="18">
        <v>219</v>
      </c>
      <c r="F8" s="17">
        <v>225</v>
      </c>
      <c r="G8" s="16">
        <v>6</v>
      </c>
      <c r="H8" s="17">
        <v>9</v>
      </c>
      <c r="I8" s="14">
        <v>3.8194444444444398E-4</v>
      </c>
      <c r="J8" s="14">
        <v>1.57407407407407E-3</v>
      </c>
      <c r="K8" s="14">
        <v>0.139953703703704</v>
      </c>
    </row>
    <row r="9" spans="1:11" ht="15.75" x14ac:dyDescent="0.25">
      <c r="A9" s="10" t="s">
        <v>15</v>
      </c>
      <c r="B9" s="16">
        <v>240</v>
      </c>
      <c r="C9" s="17">
        <v>242</v>
      </c>
      <c r="D9" s="16">
        <v>9</v>
      </c>
      <c r="E9" s="18">
        <v>223</v>
      </c>
      <c r="F9" s="17">
        <v>229</v>
      </c>
      <c r="G9" s="16">
        <v>8</v>
      </c>
      <c r="H9" s="17">
        <v>11</v>
      </c>
      <c r="I9" s="20">
        <v>2.0833333333333299E-4</v>
      </c>
      <c r="J9" s="14">
        <v>8.5300925925925909E-3</v>
      </c>
      <c r="K9" s="14">
        <v>2.3287037037036998E-2</v>
      </c>
    </row>
    <row r="10" spans="1:11" ht="15.75" x14ac:dyDescent="0.25">
      <c r="A10" s="10" t="s">
        <v>16</v>
      </c>
      <c r="B10" s="16">
        <v>234</v>
      </c>
      <c r="C10" s="17">
        <v>235</v>
      </c>
      <c r="D10" s="16">
        <v>12</v>
      </c>
      <c r="E10" s="18">
        <v>209</v>
      </c>
      <c r="F10" s="17">
        <v>214</v>
      </c>
      <c r="G10" s="16">
        <v>13</v>
      </c>
      <c r="H10" s="17">
        <v>21</v>
      </c>
      <c r="I10" s="14">
        <v>1.7361111111111099E-3</v>
      </c>
      <c r="J10" s="14">
        <v>7.2916666666666703E-4</v>
      </c>
      <c r="K10" s="14">
        <v>0.37417824074074102</v>
      </c>
    </row>
    <row r="11" spans="1:11" ht="15.75" x14ac:dyDescent="0.25">
      <c r="A11" s="10" t="s">
        <v>17</v>
      </c>
      <c r="B11" s="16">
        <v>191</v>
      </c>
      <c r="C11" s="17">
        <v>192</v>
      </c>
      <c r="D11" s="16">
        <v>8</v>
      </c>
      <c r="E11" s="18">
        <v>167</v>
      </c>
      <c r="F11" s="17">
        <v>175</v>
      </c>
      <c r="G11" s="16">
        <v>16</v>
      </c>
      <c r="H11" s="17">
        <v>17</v>
      </c>
      <c r="I11" s="14">
        <v>1.6782407407407399E-3</v>
      </c>
      <c r="J11" s="14">
        <v>3.9930555555555596E-3</v>
      </c>
      <c r="K11" s="14">
        <v>9.0983796296296299E-2</v>
      </c>
    </row>
    <row r="12" spans="1:11" ht="15.75" x14ac:dyDescent="0.25">
      <c r="A12" s="10" t="s">
        <v>18</v>
      </c>
      <c r="B12" s="16">
        <v>113</v>
      </c>
      <c r="C12" s="17">
        <v>118</v>
      </c>
      <c r="D12" s="16">
        <v>3</v>
      </c>
      <c r="E12" s="18">
        <v>95</v>
      </c>
      <c r="F12" s="17">
        <v>100</v>
      </c>
      <c r="G12" s="16">
        <v>15</v>
      </c>
      <c r="H12" s="17">
        <v>18</v>
      </c>
      <c r="I12" s="14">
        <v>1.16898148148148E-3</v>
      </c>
      <c r="J12" s="14">
        <v>4.6111111111111103E-2</v>
      </c>
      <c r="K12" s="14">
        <v>8.64583333333333E-3</v>
      </c>
    </row>
    <row r="13" spans="1:11" ht="15.75" x14ac:dyDescent="0.25">
      <c r="A13" s="10" t="s">
        <v>19</v>
      </c>
      <c r="B13" s="16">
        <v>76</v>
      </c>
      <c r="C13" s="17">
        <v>79</v>
      </c>
      <c r="D13" s="16">
        <v>2</v>
      </c>
      <c r="E13" s="18">
        <v>71</v>
      </c>
      <c r="F13" s="17">
        <v>75</v>
      </c>
      <c r="G13" s="16">
        <v>3</v>
      </c>
      <c r="H13" s="17">
        <v>4</v>
      </c>
      <c r="I13" s="14">
        <v>3.2523148148148099E-3</v>
      </c>
      <c r="J13" s="14">
        <v>2.5231481481481498E-3</v>
      </c>
      <c r="K13" s="14">
        <v>0.13762731481481499</v>
      </c>
    </row>
    <row r="14" spans="1:11" ht="15.75" x14ac:dyDescent="0.25">
      <c r="A14" s="10" t="s">
        <v>20</v>
      </c>
      <c r="B14" s="16">
        <v>101</v>
      </c>
      <c r="C14" s="17">
        <v>104</v>
      </c>
      <c r="D14" s="16">
        <v>5</v>
      </c>
      <c r="E14" s="18">
        <v>85</v>
      </c>
      <c r="F14" s="17">
        <v>90</v>
      </c>
      <c r="G14" s="16">
        <v>11</v>
      </c>
      <c r="H14" s="17">
        <v>14</v>
      </c>
      <c r="I14" s="14">
        <v>1.11111111111111E-3</v>
      </c>
      <c r="J14" s="14">
        <v>8.2986111111111108E-3</v>
      </c>
      <c r="K14" s="14">
        <v>0.118043981481481</v>
      </c>
    </row>
    <row r="15" spans="1:11" ht="15.75" x14ac:dyDescent="0.25">
      <c r="A15" s="10" t="s">
        <v>21</v>
      </c>
      <c r="B15" s="16">
        <v>112</v>
      </c>
      <c r="C15" s="17">
        <v>113</v>
      </c>
      <c r="D15" s="16">
        <v>3</v>
      </c>
      <c r="E15" s="18">
        <v>86</v>
      </c>
      <c r="F15" s="17">
        <v>86</v>
      </c>
      <c r="G15" s="16">
        <v>23</v>
      </c>
      <c r="H15" s="17">
        <v>27</v>
      </c>
      <c r="I15" s="14">
        <v>6.0995370370370396E-3</v>
      </c>
      <c r="J15" s="14">
        <v>6.2962962962962998E-3</v>
      </c>
      <c r="K15" s="14">
        <v>8.0347222222222195E-2</v>
      </c>
    </row>
    <row r="16" spans="1:11" ht="15.75" x14ac:dyDescent="0.25">
      <c r="A16" s="10" t="s">
        <v>22</v>
      </c>
      <c r="B16" s="16">
        <v>134</v>
      </c>
      <c r="C16" s="17">
        <v>133</v>
      </c>
      <c r="D16" s="16">
        <v>2</v>
      </c>
      <c r="E16" s="18">
        <v>123</v>
      </c>
      <c r="F16" s="17">
        <v>123</v>
      </c>
      <c r="G16" s="16">
        <v>9</v>
      </c>
      <c r="H16" s="17">
        <v>10</v>
      </c>
      <c r="I16" s="14">
        <v>1.65162037037037E-2</v>
      </c>
      <c r="J16" s="14">
        <v>1.93055555555556E-2</v>
      </c>
      <c r="K16" s="14">
        <v>0.126215277777778</v>
      </c>
    </row>
    <row r="17" spans="1:11" ht="15.75" x14ac:dyDescent="0.25">
      <c r="A17" s="10" t="s">
        <v>23</v>
      </c>
      <c r="B17" s="16">
        <v>105</v>
      </c>
      <c r="C17" s="17">
        <v>104</v>
      </c>
      <c r="D17" s="16">
        <v>6</v>
      </c>
      <c r="E17" s="18">
        <v>88</v>
      </c>
      <c r="F17" s="17">
        <v>91</v>
      </c>
      <c r="G17" s="16">
        <v>11</v>
      </c>
      <c r="H17" s="17">
        <v>13</v>
      </c>
      <c r="I17" s="14">
        <v>1.5046296296296301E-3</v>
      </c>
      <c r="J17" s="14">
        <v>3.0787037037036998E-3</v>
      </c>
      <c r="K17" s="14">
        <v>0.22900462962963</v>
      </c>
    </row>
    <row r="18" spans="1:11" ht="15.75" x14ac:dyDescent="0.25">
      <c r="A18" s="10" t="s">
        <v>24</v>
      </c>
      <c r="B18" s="16">
        <v>277</v>
      </c>
      <c r="C18" s="17">
        <v>286</v>
      </c>
      <c r="D18" s="16">
        <v>9</v>
      </c>
      <c r="E18" s="18">
        <v>245</v>
      </c>
      <c r="F18" s="17">
        <v>254</v>
      </c>
      <c r="G18" s="16">
        <v>23</v>
      </c>
      <c r="H18" s="17">
        <v>31</v>
      </c>
      <c r="I18" s="14">
        <v>1.0069444444444401E-3</v>
      </c>
      <c r="J18" s="14">
        <v>7.5462962962963001E-3</v>
      </c>
      <c r="K18" s="14">
        <v>4.7361111111111097E-2</v>
      </c>
    </row>
    <row r="19" spans="1:11" ht="15.75" x14ac:dyDescent="0.25">
      <c r="A19" s="10" t="s">
        <v>25</v>
      </c>
      <c r="B19" s="16">
        <v>940</v>
      </c>
      <c r="C19" s="17">
        <v>947</v>
      </c>
      <c r="D19" s="16">
        <v>52</v>
      </c>
      <c r="E19" s="18">
        <v>852</v>
      </c>
      <c r="F19" s="17">
        <v>889</v>
      </c>
      <c r="G19" s="16">
        <v>36</v>
      </c>
      <c r="H19" s="17">
        <v>55</v>
      </c>
      <c r="I19" s="14">
        <v>2.1296296296296302E-3</v>
      </c>
      <c r="J19" s="14">
        <v>4.5717592592592598E-3</v>
      </c>
      <c r="K19" s="14">
        <v>0.11116898148148099</v>
      </c>
    </row>
    <row r="20" spans="1:11" ht="15.75" x14ac:dyDescent="0.25">
      <c r="A20" s="10" t="s">
        <v>26</v>
      </c>
      <c r="B20" s="16">
        <v>253</v>
      </c>
      <c r="C20" s="17">
        <v>258</v>
      </c>
      <c r="D20" s="16">
        <v>10</v>
      </c>
      <c r="E20" s="18">
        <v>218</v>
      </c>
      <c r="F20" s="17">
        <v>229</v>
      </c>
      <c r="G20" s="16">
        <v>25</v>
      </c>
      <c r="H20" s="17">
        <v>29</v>
      </c>
      <c r="I20" s="14">
        <v>3.4490740740740701E-3</v>
      </c>
      <c r="J20" s="14">
        <v>1.4351851851851899E-3</v>
      </c>
      <c r="K20" s="14">
        <v>5.5138888888888897E-2</v>
      </c>
    </row>
    <row r="21" spans="1:11" ht="15.75" x14ac:dyDescent="0.25">
      <c r="A21" s="10" t="s">
        <v>27</v>
      </c>
      <c r="B21" s="16">
        <v>708</v>
      </c>
      <c r="C21" s="17">
        <v>712</v>
      </c>
      <c r="D21" s="16">
        <v>21</v>
      </c>
      <c r="E21" s="18">
        <v>580</v>
      </c>
      <c r="F21" s="17">
        <v>588</v>
      </c>
      <c r="G21" s="16">
        <v>107</v>
      </c>
      <c r="H21" s="17">
        <v>123</v>
      </c>
      <c r="I21" s="20">
        <v>3.5879629629629602E-4</v>
      </c>
      <c r="J21" s="14">
        <v>2.7546296296296299E-3</v>
      </c>
      <c r="K21" s="14">
        <v>0.33025462962962998</v>
      </c>
    </row>
    <row r="22" spans="1:11" ht="15.75" x14ac:dyDescent="0.25">
      <c r="A22" s="10" t="s">
        <v>28</v>
      </c>
      <c r="B22" s="16">
        <v>20307</v>
      </c>
      <c r="C22" s="17">
        <v>25669</v>
      </c>
      <c r="D22" s="16">
        <v>318</v>
      </c>
      <c r="E22" s="18">
        <v>19762</v>
      </c>
      <c r="F22" s="17">
        <v>25327</v>
      </c>
      <c r="G22" s="16">
        <v>227</v>
      </c>
      <c r="H22" s="17">
        <v>298</v>
      </c>
      <c r="I22" s="20">
        <v>3.3564814814814801E-4</v>
      </c>
      <c r="J22" s="14">
        <v>6.7129629629629603E-4</v>
      </c>
      <c r="K22" s="14">
        <v>0.1315625</v>
      </c>
    </row>
    <row r="23" spans="1:11" ht="15.75" x14ac:dyDescent="0.25">
      <c r="A23" s="10" t="s">
        <v>29</v>
      </c>
      <c r="B23" s="16">
        <v>794</v>
      </c>
      <c r="C23" s="17">
        <v>812</v>
      </c>
      <c r="D23" s="16">
        <v>55</v>
      </c>
      <c r="E23" s="18">
        <v>690</v>
      </c>
      <c r="F23" s="17">
        <v>742</v>
      </c>
      <c r="G23" s="16">
        <v>49</v>
      </c>
      <c r="H23" s="17">
        <v>70</v>
      </c>
      <c r="I23" s="14">
        <v>4.6180555555555601E-3</v>
      </c>
      <c r="J23" s="14">
        <v>6.0185185185185203E-3</v>
      </c>
      <c r="K23" s="14">
        <v>0.25254629629629599</v>
      </c>
    </row>
    <row r="24" spans="1:11" ht="15.75" x14ac:dyDescent="0.25">
      <c r="A24" s="10" t="s">
        <v>30</v>
      </c>
      <c r="B24" s="16">
        <v>146</v>
      </c>
      <c r="C24" s="17">
        <v>146</v>
      </c>
      <c r="D24" s="16">
        <v>10</v>
      </c>
      <c r="E24" s="18">
        <v>123</v>
      </c>
      <c r="F24" s="17">
        <v>131</v>
      </c>
      <c r="G24" s="16">
        <v>13</v>
      </c>
      <c r="H24" s="17">
        <v>15</v>
      </c>
      <c r="I24" s="14">
        <v>3.9236111111111104E-3</v>
      </c>
      <c r="J24" s="14">
        <v>2.8124999999999999E-3</v>
      </c>
      <c r="K24" s="14">
        <v>0.21658564814814801</v>
      </c>
    </row>
    <row r="25" spans="1:11" ht="15.75" x14ac:dyDescent="0.25">
      <c r="A25" s="10" t="s">
        <v>31</v>
      </c>
      <c r="B25" s="16">
        <v>61</v>
      </c>
      <c r="C25" s="17">
        <v>65</v>
      </c>
      <c r="D25" s="16">
        <v>7</v>
      </c>
      <c r="E25" s="18">
        <v>48</v>
      </c>
      <c r="F25" s="17">
        <v>55</v>
      </c>
      <c r="G25" s="16">
        <v>6</v>
      </c>
      <c r="H25" s="17">
        <v>10</v>
      </c>
      <c r="I25" s="20">
        <v>2.0833333333333299E-4</v>
      </c>
      <c r="J25" s="14">
        <v>6.6550925925925901E-3</v>
      </c>
      <c r="K25" s="14">
        <v>0.10261574074074099</v>
      </c>
    </row>
    <row r="26" spans="1:11" ht="15.75" x14ac:dyDescent="0.25">
      <c r="A26" s="10" t="s">
        <v>32</v>
      </c>
      <c r="B26" s="16">
        <v>134</v>
      </c>
      <c r="C26" s="17">
        <v>129</v>
      </c>
      <c r="D26" s="16">
        <v>3</v>
      </c>
      <c r="E26" s="18">
        <v>102</v>
      </c>
      <c r="F26" s="17">
        <v>105</v>
      </c>
      <c r="G26" s="16">
        <v>29</v>
      </c>
      <c r="H26" s="17">
        <v>24</v>
      </c>
      <c r="I26" s="14">
        <v>5.09259259259259E-4</v>
      </c>
      <c r="J26" s="14">
        <v>8.6805555555555605E-4</v>
      </c>
      <c r="K26" s="14">
        <v>0.22299768518518501</v>
      </c>
    </row>
    <row r="27" spans="1:11" ht="15.75" x14ac:dyDescent="0.25">
      <c r="A27" s="10" t="s">
        <v>33</v>
      </c>
      <c r="B27" s="16">
        <v>81</v>
      </c>
      <c r="C27" s="17">
        <v>85</v>
      </c>
      <c r="D27" s="16">
        <v>5</v>
      </c>
      <c r="E27" s="18">
        <v>67</v>
      </c>
      <c r="F27" s="17">
        <v>72</v>
      </c>
      <c r="G27" s="16">
        <v>9</v>
      </c>
      <c r="H27" s="17">
        <v>13</v>
      </c>
      <c r="I27" s="14">
        <v>3.8425925925925902E-3</v>
      </c>
      <c r="J27" s="14">
        <v>9.6064814814814797E-3</v>
      </c>
      <c r="K27" s="14">
        <v>0.23665509259259301</v>
      </c>
    </row>
    <row r="28" spans="1:11" ht="15.75" x14ac:dyDescent="0.25">
      <c r="A28" s="10" t="s">
        <v>34</v>
      </c>
      <c r="B28" s="16">
        <v>107</v>
      </c>
      <c r="C28" s="17">
        <v>109</v>
      </c>
      <c r="D28" s="16">
        <v>0</v>
      </c>
      <c r="E28" s="18">
        <v>96</v>
      </c>
      <c r="F28" s="17">
        <v>98</v>
      </c>
      <c r="G28" s="16">
        <v>11</v>
      </c>
      <c r="H28" s="17">
        <v>11</v>
      </c>
      <c r="I28" s="14">
        <v>3.0555555555555601E-3</v>
      </c>
      <c r="J28" s="14">
        <v>2.5462962962963E-3</v>
      </c>
      <c r="K28" s="14">
        <v>6.9097222222222199E-3</v>
      </c>
    </row>
    <row r="29" spans="1:11" ht="15.75" x14ac:dyDescent="0.25">
      <c r="A29" s="10" t="s">
        <v>35</v>
      </c>
      <c r="B29" s="16">
        <v>142</v>
      </c>
      <c r="C29" s="17">
        <v>145</v>
      </c>
      <c r="D29" s="16">
        <v>5</v>
      </c>
      <c r="E29" s="18">
        <v>128</v>
      </c>
      <c r="F29" s="17">
        <v>136</v>
      </c>
      <c r="G29" s="16">
        <v>9</v>
      </c>
      <c r="H29" s="17">
        <v>9</v>
      </c>
      <c r="I29" s="14">
        <v>2.7546296296296299E-3</v>
      </c>
      <c r="J29" s="14">
        <v>2.83217592592593E-2</v>
      </c>
      <c r="K29" s="14">
        <v>0.14337962962963</v>
      </c>
    </row>
    <row r="30" spans="1:11" ht="15.75" x14ac:dyDescent="0.25">
      <c r="A30" s="10" t="s">
        <v>36</v>
      </c>
      <c r="B30" s="16">
        <v>808</v>
      </c>
      <c r="C30" s="17">
        <v>820</v>
      </c>
      <c r="D30" s="16">
        <v>43</v>
      </c>
      <c r="E30" s="18">
        <v>724</v>
      </c>
      <c r="F30" s="17">
        <v>758</v>
      </c>
      <c r="G30" s="16">
        <v>41</v>
      </c>
      <c r="H30" s="17">
        <v>59</v>
      </c>
      <c r="I30" s="14">
        <v>3.7037037037037003E-4</v>
      </c>
      <c r="J30" s="14">
        <v>2.6388888888888898E-3</v>
      </c>
      <c r="K30" s="14">
        <v>0.248344907407407</v>
      </c>
    </row>
    <row r="32" spans="1:11" s="15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21" priority="2" operator="equal">
      <formula>0</formula>
    </cfRule>
    <cfRule type="cellIs" dxfId="20" priority="3" operator="greaterThan">
      <formula>1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85" zoomScaleNormal="85" workbookViewId="0">
      <selection activeCell="I21" sqref="I21"/>
    </sheetView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16.7109375" customWidth="1"/>
    <col min="260" max="260" width="22" customWidth="1"/>
    <col min="263" max="263" width="22.42578125" customWidth="1"/>
    <col min="264" max="265" width="20.28515625" customWidth="1"/>
    <col min="266" max="266" width="20.5703125" customWidth="1"/>
    <col min="267" max="267" width="19.28515625" customWidth="1"/>
    <col min="516" max="516" width="22" customWidth="1"/>
    <col min="519" max="519" width="22.42578125" customWidth="1"/>
    <col min="520" max="521" width="20.28515625" customWidth="1"/>
    <col min="522" max="522" width="20.5703125" customWidth="1"/>
    <col min="523" max="523" width="19.28515625" customWidth="1"/>
    <col min="772" max="772" width="22" customWidth="1"/>
    <col min="775" max="775" width="22.42578125" customWidth="1"/>
    <col min="776" max="777" width="20.28515625" customWidth="1"/>
    <col min="778" max="778" width="20.5703125" customWidth="1"/>
    <col min="779" max="779" width="19.28515625" customWidth="1"/>
  </cols>
  <sheetData>
    <row r="1" spans="1:11" s="15" customFormat="1" ht="15.75" customHeight="1" x14ac:dyDescent="0.2">
      <c r="A1" s="6" t="s">
        <v>0</v>
      </c>
      <c r="B1" s="6" t="s">
        <v>1</v>
      </c>
      <c r="C1" s="6"/>
      <c r="D1" s="1" t="s">
        <v>38</v>
      </c>
      <c r="E1" s="1"/>
      <c r="F1" s="1"/>
      <c r="G1" s="1"/>
      <c r="H1" s="1"/>
      <c r="I1" s="1"/>
      <c r="J1" s="1"/>
      <c r="K1" s="1"/>
    </row>
    <row r="2" spans="1:11" s="15" customFormat="1" ht="54.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15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</row>
    <row r="4" spans="1:11" ht="15.75" x14ac:dyDescent="0.25">
      <c r="A4" s="10" t="s">
        <v>10</v>
      </c>
      <c r="B4" s="16">
        <v>148</v>
      </c>
      <c r="C4" s="17">
        <v>152</v>
      </c>
      <c r="D4" s="16">
        <v>3</v>
      </c>
      <c r="E4" s="18">
        <v>134</v>
      </c>
      <c r="F4" s="17">
        <v>140</v>
      </c>
      <c r="G4" s="16">
        <v>11</v>
      </c>
      <c r="H4" s="17">
        <v>12</v>
      </c>
      <c r="I4" s="14">
        <v>6.0763888888888899E-3</v>
      </c>
      <c r="J4" s="14">
        <v>2.0601851851851901E-3</v>
      </c>
      <c r="K4" s="14">
        <v>8.0405092592592597E-2</v>
      </c>
    </row>
    <row r="5" spans="1:11" ht="15.75" x14ac:dyDescent="0.25">
      <c r="A5" s="10" t="s">
        <v>11</v>
      </c>
      <c r="B5" s="16">
        <v>1203</v>
      </c>
      <c r="C5" s="17">
        <v>1206</v>
      </c>
      <c r="D5" s="16">
        <v>65</v>
      </c>
      <c r="E5" s="18">
        <v>1081</v>
      </c>
      <c r="F5" s="17">
        <v>1107</v>
      </c>
      <c r="G5" s="16">
        <v>57</v>
      </c>
      <c r="H5" s="17">
        <v>94</v>
      </c>
      <c r="I5" s="14">
        <v>1.8749999999999999E-3</v>
      </c>
      <c r="J5" s="14">
        <v>8.0439814814814801E-3</v>
      </c>
      <c r="K5" s="14">
        <v>0.187152777777778</v>
      </c>
    </row>
    <row r="6" spans="1:11" ht="15.75" x14ac:dyDescent="0.25">
      <c r="A6" s="10" t="s">
        <v>12</v>
      </c>
      <c r="B6" s="16">
        <v>704</v>
      </c>
      <c r="C6" s="17">
        <v>700</v>
      </c>
      <c r="D6" s="16">
        <v>42</v>
      </c>
      <c r="E6" s="18">
        <v>605</v>
      </c>
      <c r="F6" s="17">
        <v>599</v>
      </c>
      <c r="G6" s="16">
        <v>57</v>
      </c>
      <c r="H6" s="17">
        <v>91</v>
      </c>
      <c r="I6" s="14">
        <v>4.7453703703703698E-4</v>
      </c>
      <c r="J6" s="14">
        <v>2.6157407407407401E-3</v>
      </c>
      <c r="K6" s="14">
        <v>8.83449074074074E-2</v>
      </c>
    </row>
    <row r="7" spans="1:11" ht="15.75" x14ac:dyDescent="0.25">
      <c r="A7" s="10" t="s">
        <v>13</v>
      </c>
      <c r="B7" s="16">
        <v>27</v>
      </c>
      <c r="C7" s="17">
        <v>27</v>
      </c>
      <c r="D7" s="16">
        <v>3</v>
      </c>
      <c r="E7" s="18">
        <v>21</v>
      </c>
      <c r="F7" s="17">
        <v>21</v>
      </c>
      <c r="G7" s="16">
        <v>3</v>
      </c>
      <c r="H7" s="17">
        <v>6</v>
      </c>
      <c r="I7" s="14">
        <v>4.4791666666666704E-3</v>
      </c>
      <c r="J7" s="14">
        <v>2.9166666666666698E-3</v>
      </c>
      <c r="K7" s="14">
        <v>1.9560185185185201E-3</v>
      </c>
    </row>
    <row r="8" spans="1:11" ht="15.75" x14ac:dyDescent="0.25">
      <c r="A8" s="10" t="s">
        <v>14</v>
      </c>
      <c r="B8" s="16">
        <v>280</v>
      </c>
      <c r="C8" s="17">
        <v>283</v>
      </c>
      <c r="D8" s="16">
        <v>7</v>
      </c>
      <c r="E8" s="18">
        <v>267</v>
      </c>
      <c r="F8" s="17">
        <v>273</v>
      </c>
      <c r="G8" s="16">
        <v>6</v>
      </c>
      <c r="H8" s="17">
        <v>10</v>
      </c>
      <c r="I8" s="14">
        <v>1.33101851851852E-3</v>
      </c>
      <c r="J8" s="14">
        <v>3.59953703703704E-3</v>
      </c>
      <c r="K8" s="14">
        <v>0.11407407407407399</v>
      </c>
    </row>
    <row r="9" spans="1:11" ht="15.75" x14ac:dyDescent="0.25">
      <c r="A9" s="10" t="s">
        <v>15</v>
      </c>
      <c r="B9" s="16">
        <v>263</v>
      </c>
      <c r="C9" s="17">
        <v>273</v>
      </c>
      <c r="D9" s="16">
        <v>10</v>
      </c>
      <c r="E9" s="18">
        <v>248</v>
      </c>
      <c r="F9" s="17">
        <v>258</v>
      </c>
      <c r="G9" s="16">
        <v>5</v>
      </c>
      <c r="H9" s="17">
        <v>14</v>
      </c>
      <c r="I9" s="14">
        <v>2.0717592592592602E-3</v>
      </c>
      <c r="J9" s="14">
        <v>6.0185185185185203E-3</v>
      </c>
      <c r="K9" s="14">
        <v>0.26046296296296301</v>
      </c>
    </row>
    <row r="10" spans="1:11" ht="15.75" x14ac:dyDescent="0.25">
      <c r="A10" s="10" t="s">
        <v>16</v>
      </c>
      <c r="B10" s="16">
        <v>298</v>
      </c>
      <c r="C10" s="17">
        <v>303</v>
      </c>
      <c r="D10" s="16">
        <v>13</v>
      </c>
      <c r="E10" s="18">
        <v>264</v>
      </c>
      <c r="F10" s="17">
        <v>278</v>
      </c>
      <c r="G10" s="16">
        <v>21</v>
      </c>
      <c r="H10" s="17">
        <v>25</v>
      </c>
      <c r="I10" s="14">
        <v>1.93287037037037E-3</v>
      </c>
      <c r="J10" s="14">
        <v>4.1666666666666702E-4</v>
      </c>
      <c r="K10" s="14">
        <v>0.29354166666666698</v>
      </c>
    </row>
    <row r="11" spans="1:11" ht="15.75" x14ac:dyDescent="0.25">
      <c r="A11" s="10" t="s">
        <v>17</v>
      </c>
      <c r="B11" s="16">
        <v>185</v>
      </c>
      <c r="C11" s="17">
        <v>190</v>
      </c>
      <c r="D11" s="16">
        <v>9</v>
      </c>
      <c r="E11" s="18">
        <v>167</v>
      </c>
      <c r="F11" s="17">
        <v>174</v>
      </c>
      <c r="G11" s="16">
        <v>9</v>
      </c>
      <c r="H11" s="17">
        <v>14</v>
      </c>
      <c r="I11" s="14">
        <v>1.9212962962963001E-3</v>
      </c>
      <c r="J11" s="14">
        <v>4.7800925925925901E-3</v>
      </c>
      <c r="K11" s="14">
        <v>0.113761574074074</v>
      </c>
    </row>
    <row r="12" spans="1:11" ht="15.75" x14ac:dyDescent="0.25">
      <c r="A12" s="10" t="s">
        <v>18</v>
      </c>
      <c r="B12" s="16">
        <v>134</v>
      </c>
      <c r="C12" s="17">
        <v>134</v>
      </c>
      <c r="D12" s="16">
        <v>11</v>
      </c>
      <c r="E12" s="18">
        <v>108</v>
      </c>
      <c r="F12" s="17">
        <v>116</v>
      </c>
      <c r="G12" s="16">
        <v>15</v>
      </c>
      <c r="H12" s="17">
        <v>18</v>
      </c>
      <c r="I12" s="14">
        <v>8.6805555555555605E-4</v>
      </c>
      <c r="J12" s="14">
        <v>4.5254629629629603E-3</v>
      </c>
      <c r="K12" s="14">
        <v>4.2326388888888899E-2</v>
      </c>
    </row>
    <row r="13" spans="1:11" ht="15.75" x14ac:dyDescent="0.25">
      <c r="A13" s="10" t="s">
        <v>19</v>
      </c>
      <c r="B13" s="16">
        <v>119</v>
      </c>
      <c r="C13" s="17">
        <v>123</v>
      </c>
      <c r="D13" s="16">
        <v>6</v>
      </c>
      <c r="E13" s="18">
        <v>110</v>
      </c>
      <c r="F13" s="17">
        <v>119</v>
      </c>
      <c r="G13" s="16">
        <v>3</v>
      </c>
      <c r="H13" s="17">
        <v>4</v>
      </c>
      <c r="I13" s="14">
        <v>1.9791666666666699E-3</v>
      </c>
      <c r="J13" s="14">
        <v>3.2986111111111098E-3</v>
      </c>
      <c r="K13" s="14">
        <v>0.31253472222222201</v>
      </c>
    </row>
    <row r="14" spans="1:11" ht="15.75" x14ac:dyDescent="0.25">
      <c r="A14" s="10" t="s">
        <v>20</v>
      </c>
      <c r="B14" s="16">
        <v>127</v>
      </c>
      <c r="C14" s="17">
        <v>130</v>
      </c>
      <c r="D14" s="16">
        <v>5</v>
      </c>
      <c r="E14" s="18">
        <v>110</v>
      </c>
      <c r="F14" s="17">
        <v>112</v>
      </c>
      <c r="G14" s="16">
        <v>12</v>
      </c>
      <c r="H14" s="17">
        <v>18</v>
      </c>
      <c r="I14" s="14">
        <v>6.01851851851852E-4</v>
      </c>
      <c r="J14" s="14">
        <v>4.2013888888888899E-3</v>
      </c>
      <c r="K14" s="14">
        <v>0.20372685185185199</v>
      </c>
    </row>
    <row r="15" spans="1:11" ht="15.75" x14ac:dyDescent="0.25">
      <c r="A15" s="10" t="s">
        <v>21</v>
      </c>
      <c r="B15" s="16">
        <v>163</v>
      </c>
      <c r="C15" s="17">
        <v>168</v>
      </c>
      <c r="D15" s="16">
        <v>5</v>
      </c>
      <c r="E15" s="18">
        <v>140</v>
      </c>
      <c r="F15" s="17">
        <v>143</v>
      </c>
      <c r="G15" s="16">
        <v>18</v>
      </c>
      <c r="H15" s="17">
        <v>22</v>
      </c>
      <c r="I15" s="14">
        <v>9.0509259259259293E-3</v>
      </c>
      <c r="J15" s="21">
        <v>5.3032407407407403E-2</v>
      </c>
      <c r="K15" s="14">
        <v>4.4039351851851899E-2</v>
      </c>
    </row>
    <row r="16" spans="1:11" ht="15.75" x14ac:dyDescent="0.25">
      <c r="A16" s="10" t="s">
        <v>22</v>
      </c>
      <c r="B16" s="16">
        <v>131</v>
      </c>
      <c r="C16" s="17">
        <v>138</v>
      </c>
      <c r="D16" s="16">
        <v>6</v>
      </c>
      <c r="E16" s="18">
        <v>123</v>
      </c>
      <c r="F16" s="17">
        <v>134</v>
      </c>
      <c r="G16" s="16">
        <v>2</v>
      </c>
      <c r="H16" s="17">
        <v>3</v>
      </c>
      <c r="I16" s="14">
        <v>6.31944444444444E-3</v>
      </c>
      <c r="J16" s="14">
        <v>4.5138888888888902E-3</v>
      </c>
      <c r="K16" s="14">
        <v>9.7337962962962994E-3</v>
      </c>
    </row>
    <row r="17" spans="1:11" ht="15.75" x14ac:dyDescent="0.25">
      <c r="A17" s="10" t="s">
        <v>23</v>
      </c>
      <c r="B17" s="16">
        <v>110</v>
      </c>
      <c r="C17" s="17">
        <v>115</v>
      </c>
      <c r="D17" s="16">
        <v>8</v>
      </c>
      <c r="E17" s="18">
        <v>97</v>
      </c>
      <c r="F17" s="17">
        <v>104</v>
      </c>
      <c r="G17" s="16">
        <v>5</v>
      </c>
      <c r="H17" s="17">
        <v>11</v>
      </c>
      <c r="I17" s="20">
        <v>3.2407407407407401E-4</v>
      </c>
      <c r="J17" s="14">
        <v>3.0324074074074099E-3</v>
      </c>
      <c r="K17" s="14">
        <v>0.135138888888889</v>
      </c>
    </row>
    <row r="18" spans="1:11" ht="15.75" x14ac:dyDescent="0.25">
      <c r="A18" s="10" t="s">
        <v>24</v>
      </c>
      <c r="B18" s="16">
        <v>300</v>
      </c>
      <c r="C18" s="17">
        <v>307</v>
      </c>
      <c r="D18" s="16">
        <v>14</v>
      </c>
      <c r="E18" s="18">
        <v>265</v>
      </c>
      <c r="F18" s="17">
        <v>280</v>
      </c>
      <c r="G18" s="16">
        <v>21</v>
      </c>
      <c r="H18" s="17">
        <v>26</v>
      </c>
      <c r="I18" s="14">
        <v>6.8171296296296296E-3</v>
      </c>
      <c r="J18" s="14">
        <v>7.8356481481481506E-3</v>
      </c>
      <c r="K18" s="14">
        <v>0.107719907407407</v>
      </c>
    </row>
    <row r="19" spans="1:11" ht="15.75" x14ac:dyDescent="0.25">
      <c r="A19" s="10" t="s">
        <v>25</v>
      </c>
      <c r="B19" s="16">
        <v>1196</v>
      </c>
      <c r="C19" s="17">
        <v>1211</v>
      </c>
      <c r="D19" s="16">
        <v>63</v>
      </c>
      <c r="E19" s="18">
        <v>1040</v>
      </c>
      <c r="F19" s="17">
        <v>1049</v>
      </c>
      <c r="G19" s="16">
        <v>93</v>
      </c>
      <c r="H19" s="17">
        <v>141</v>
      </c>
      <c r="I19" s="14">
        <v>1.21527777777778E-3</v>
      </c>
      <c r="J19" s="14">
        <v>5.2662037037037E-3</v>
      </c>
      <c r="K19" s="14">
        <v>5.6284722222222201E-2</v>
      </c>
    </row>
    <row r="20" spans="1:11" ht="15.75" x14ac:dyDescent="0.25">
      <c r="A20" s="10" t="s">
        <v>26</v>
      </c>
      <c r="B20" s="16">
        <v>326</v>
      </c>
      <c r="C20" s="17">
        <v>325</v>
      </c>
      <c r="D20" s="16">
        <v>21</v>
      </c>
      <c r="E20" s="18">
        <v>290</v>
      </c>
      <c r="F20" s="17">
        <v>300</v>
      </c>
      <c r="G20" s="16">
        <v>15</v>
      </c>
      <c r="H20" s="17">
        <v>22</v>
      </c>
      <c r="I20" s="14">
        <v>3.1944444444444399E-3</v>
      </c>
      <c r="J20" s="14">
        <v>2.2222222222222201E-3</v>
      </c>
      <c r="K20" s="14">
        <v>3.9965277777777801E-2</v>
      </c>
    </row>
    <row r="21" spans="1:11" ht="15.75" x14ac:dyDescent="0.25">
      <c r="A21" s="10" t="s">
        <v>27</v>
      </c>
      <c r="B21" s="16">
        <v>825</v>
      </c>
      <c r="C21" s="17">
        <v>839</v>
      </c>
      <c r="D21" s="16">
        <v>38</v>
      </c>
      <c r="E21" s="18">
        <v>643</v>
      </c>
      <c r="F21" s="17">
        <v>672</v>
      </c>
      <c r="G21" s="16">
        <v>144</v>
      </c>
      <c r="H21" s="17">
        <v>165</v>
      </c>
      <c r="I21" s="20">
        <v>2.7777777777777799E-4</v>
      </c>
      <c r="J21" s="14">
        <v>2.2337962962963001E-3</v>
      </c>
      <c r="K21" s="14">
        <v>0.40847222222222201</v>
      </c>
    </row>
    <row r="22" spans="1:11" ht="15.75" x14ac:dyDescent="0.25">
      <c r="A22" s="10" t="s">
        <v>28</v>
      </c>
      <c r="B22" s="16">
        <v>21346</v>
      </c>
      <c r="C22" s="17">
        <v>28331</v>
      </c>
      <c r="D22" s="16">
        <v>407</v>
      </c>
      <c r="E22" s="18">
        <v>20680</v>
      </c>
      <c r="F22" s="17">
        <v>27931</v>
      </c>
      <c r="G22" s="16">
        <v>259</v>
      </c>
      <c r="H22" s="17">
        <v>346</v>
      </c>
      <c r="I22" s="14">
        <v>3.7037037037037003E-4</v>
      </c>
      <c r="J22" s="14">
        <v>8.1018518518518505E-4</v>
      </c>
      <c r="K22" s="14">
        <v>9.8113425925925896E-2</v>
      </c>
    </row>
    <row r="23" spans="1:11" ht="15.75" x14ac:dyDescent="0.25">
      <c r="A23" s="10" t="s">
        <v>29</v>
      </c>
      <c r="B23" s="16">
        <v>850</v>
      </c>
      <c r="C23" s="17">
        <v>851</v>
      </c>
      <c r="D23" s="16">
        <v>60</v>
      </c>
      <c r="E23" s="18">
        <v>735</v>
      </c>
      <c r="F23" s="17">
        <v>769</v>
      </c>
      <c r="G23" s="16">
        <v>55</v>
      </c>
      <c r="H23" s="17">
        <v>77</v>
      </c>
      <c r="I23" s="14">
        <v>5.0578703703703697E-3</v>
      </c>
      <c r="J23" s="14">
        <v>4.9074074074074098E-3</v>
      </c>
      <c r="K23" s="14">
        <v>0.29240740740740701</v>
      </c>
    </row>
    <row r="24" spans="1:11" ht="15.75" x14ac:dyDescent="0.25">
      <c r="A24" s="10" t="s">
        <v>30</v>
      </c>
      <c r="B24" s="16">
        <v>144</v>
      </c>
      <c r="C24" s="17">
        <v>144</v>
      </c>
      <c r="D24" s="16">
        <v>9</v>
      </c>
      <c r="E24" s="18">
        <v>126</v>
      </c>
      <c r="F24" s="17">
        <v>131</v>
      </c>
      <c r="G24" s="16">
        <v>9</v>
      </c>
      <c r="H24" s="17">
        <v>12</v>
      </c>
      <c r="I24" s="14">
        <v>6.1342592592592601E-4</v>
      </c>
      <c r="J24" s="14">
        <v>4.05092592592593E-3</v>
      </c>
      <c r="K24" s="14">
        <v>0.170185185185185</v>
      </c>
    </row>
    <row r="25" spans="1:11" ht="15.75" x14ac:dyDescent="0.25">
      <c r="A25" s="10" t="s">
        <v>31</v>
      </c>
      <c r="B25" s="16">
        <v>86</v>
      </c>
      <c r="C25" s="17">
        <v>87</v>
      </c>
      <c r="D25" s="16">
        <v>6</v>
      </c>
      <c r="E25" s="18">
        <v>73</v>
      </c>
      <c r="F25" s="17">
        <v>77</v>
      </c>
      <c r="G25" s="16">
        <v>7</v>
      </c>
      <c r="H25" s="17">
        <v>9</v>
      </c>
      <c r="I25" s="14">
        <v>6.9444444444444404E-4</v>
      </c>
      <c r="J25" s="14">
        <v>1.0185185185185199E-3</v>
      </c>
      <c r="K25" s="14">
        <v>0.19353009259259299</v>
      </c>
    </row>
    <row r="26" spans="1:11" ht="15.75" x14ac:dyDescent="0.25">
      <c r="A26" s="10" t="s">
        <v>32</v>
      </c>
      <c r="B26" s="16">
        <v>109</v>
      </c>
      <c r="C26" s="17">
        <v>109</v>
      </c>
      <c r="D26" s="16">
        <v>7</v>
      </c>
      <c r="E26" s="18">
        <v>89</v>
      </c>
      <c r="F26" s="17">
        <v>96</v>
      </c>
      <c r="G26" s="16">
        <v>13</v>
      </c>
      <c r="H26" s="17">
        <v>13</v>
      </c>
      <c r="I26" s="14">
        <v>8.5648148148148205E-4</v>
      </c>
      <c r="J26" s="14">
        <v>5.09259259259259E-4</v>
      </c>
      <c r="K26" s="14">
        <v>0.114618055555556</v>
      </c>
    </row>
    <row r="27" spans="1:11" ht="15.75" x14ac:dyDescent="0.25">
      <c r="A27" s="10" t="s">
        <v>33</v>
      </c>
      <c r="B27" s="16">
        <v>111</v>
      </c>
      <c r="C27" s="17">
        <v>106</v>
      </c>
      <c r="D27" s="16">
        <v>5</v>
      </c>
      <c r="E27" s="18">
        <v>98</v>
      </c>
      <c r="F27" s="17">
        <v>97</v>
      </c>
      <c r="G27" s="16">
        <v>8</v>
      </c>
      <c r="H27" s="17">
        <v>9</v>
      </c>
      <c r="I27" s="14">
        <v>2.7314814814814801E-3</v>
      </c>
      <c r="J27" s="14">
        <v>1.0995370370370399E-3</v>
      </c>
      <c r="K27" s="14">
        <v>0.185462962962963</v>
      </c>
    </row>
    <row r="28" spans="1:11" ht="15.75" x14ac:dyDescent="0.25">
      <c r="A28" s="10" t="s">
        <v>34</v>
      </c>
      <c r="B28" s="16">
        <v>145</v>
      </c>
      <c r="C28" s="17">
        <v>148</v>
      </c>
      <c r="D28" s="16">
        <v>5</v>
      </c>
      <c r="E28" s="18">
        <v>131</v>
      </c>
      <c r="F28" s="17">
        <v>137</v>
      </c>
      <c r="G28" s="16">
        <v>9</v>
      </c>
      <c r="H28" s="17">
        <v>11</v>
      </c>
      <c r="I28" s="14">
        <v>3.2291666666666701E-3</v>
      </c>
      <c r="J28" s="14">
        <v>2.21064814814815E-3</v>
      </c>
      <c r="K28" s="14">
        <v>2.3564814814814799E-2</v>
      </c>
    </row>
    <row r="29" spans="1:11" ht="15.75" x14ac:dyDescent="0.25">
      <c r="A29" s="10" t="s">
        <v>35</v>
      </c>
      <c r="B29" s="16">
        <v>137</v>
      </c>
      <c r="C29" s="17">
        <v>136</v>
      </c>
      <c r="D29" s="16">
        <v>12</v>
      </c>
      <c r="E29" s="18">
        <v>120</v>
      </c>
      <c r="F29" s="17">
        <v>127</v>
      </c>
      <c r="G29" s="16">
        <v>5</v>
      </c>
      <c r="H29" s="17">
        <v>9</v>
      </c>
      <c r="I29" s="14">
        <v>1.1793981481481501E-2</v>
      </c>
      <c r="J29" s="14">
        <v>5.1157407407407401E-3</v>
      </c>
      <c r="K29" s="14">
        <v>1.11805555555556E-2</v>
      </c>
    </row>
    <row r="30" spans="1:11" ht="15.75" x14ac:dyDescent="0.25">
      <c r="A30" s="10" t="s">
        <v>36</v>
      </c>
      <c r="B30" s="16">
        <v>905</v>
      </c>
      <c r="C30" s="17">
        <v>907</v>
      </c>
      <c r="D30" s="16">
        <v>54</v>
      </c>
      <c r="E30" s="18">
        <v>831</v>
      </c>
      <c r="F30" s="17">
        <v>867</v>
      </c>
      <c r="G30" s="16">
        <v>20</v>
      </c>
      <c r="H30" s="17">
        <v>39</v>
      </c>
      <c r="I30" s="14">
        <v>5.20833333333333E-4</v>
      </c>
      <c r="J30" s="14">
        <v>1.21527777777778E-3</v>
      </c>
      <c r="K30" s="14">
        <v>0.21021990740740701</v>
      </c>
    </row>
    <row r="32" spans="1:11" s="15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9" priority="2" operator="equal">
      <formula>0</formula>
    </cfRule>
    <cfRule type="cellIs" dxfId="18" priority="3" operator="greaterThan">
      <formula>1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="85" zoomScaleNormal="85" workbookViewId="0">
      <selection activeCell="J29" sqref="J29"/>
    </sheetView>
  </sheetViews>
  <sheetFormatPr defaultColWidth="12.140625" defaultRowHeight="12.75" x14ac:dyDescent="0.2"/>
  <cols>
    <col min="1" max="1" width="22" customWidth="1"/>
    <col min="2" max="2" width="10.7109375" customWidth="1"/>
    <col min="4" max="4" width="15.5703125" customWidth="1"/>
    <col min="5" max="6" width="22" customWidth="1"/>
    <col min="9" max="9" width="22.42578125" customWidth="1"/>
    <col min="10" max="11" width="20.28515625" customWidth="1"/>
    <col min="12" max="12" width="16.7109375" customWidth="1"/>
    <col min="260" max="260" width="22" customWidth="1"/>
    <col min="263" max="263" width="22.42578125" customWidth="1"/>
    <col min="264" max="265" width="20.28515625" customWidth="1"/>
    <col min="266" max="266" width="20.5703125" customWidth="1"/>
    <col min="267" max="267" width="19.28515625" customWidth="1"/>
    <col min="516" max="516" width="22" customWidth="1"/>
    <col min="519" max="519" width="22.42578125" customWidth="1"/>
    <col min="520" max="521" width="20.28515625" customWidth="1"/>
    <col min="522" max="522" width="20.5703125" customWidth="1"/>
    <col min="523" max="523" width="19.28515625" customWidth="1"/>
    <col min="772" max="772" width="22" customWidth="1"/>
    <col min="775" max="775" width="22.42578125" customWidth="1"/>
    <col min="776" max="777" width="20.28515625" customWidth="1"/>
    <col min="778" max="778" width="20.5703125" customWidth="1"/>
    <col min="779" max="779" width="19.28515625" customWidth="1"/>
  </cols>
  <sheetData>
    <row r="1" spans="1:11" s="15" customFormat="1" ht="15.75" customHeight="1" x14ac:dyDescent="0.2">
      <c r="A1" s="6" t="s">
        <v>0</v>
      </c>
      <c r="B1" s="6" t="s">
        <v>1</v>
      </c>
      <c r="C1" s="6"/>
      <c r="D1" s="1" t="s">
        <v>38</v>
      </c>
      <c r="E1" s="1"/>
      <c r="F1" s="1"/>
      <c r="G1" s="1"/>
      <c r="H1" s="1"/>
      <c r="I1" s="1"/>
      <c r="J1" s="1"/>
      <c r="K1" s="1"/>
    </row>
    <row r="2" spans="1:11" s="15" customFormat="1" ht="54.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15" customFormat="1" ht="63" x14ac:dyDescent="0.2">
      <c r="A3" s="6"/>
      <c r="B3" s="9" t="s">
        <v>5</v>
      </c>
      <c r="C3" s="9" t="s">
        <v>6</v>
      </c>
      <c r="D3" s="4"/>
      <c r="E3" s="8" t="s">
        <v>5</v>
      </c>
      <c r="F3" s="9" t="s">
        <v>6</v>
      </c>
      <c r="G3" s="8" t="s">
        <v>5</v>
      </c>
      <c r="H3" s="9" t="s">
        <v>6</v>
      </c>
      <c r="I3" s="9" t="s">
        <v>7</v>
      </c>
      <c r="J3" s="9" t="s">
        <v>8</v>
      </c>
      <c r="K3" s="9" t="s">
        <v>9</v>
      </c>
    </row>
    <row r="4" spans="1:11" ht="15.75" x14ac:dyDescent="0.25">
      <c r="A4" s="10" t="s">
        <v>10</v>
      </c>
      <c r="B4" s="16">
        <v>164</v>
      </c>
      <c r="C4" s="17">
        <v>165</v>
      </c>
      <c r="D4" s="16">
        <v>2</v>
      </c>
      <c r="E4" s="18">
        <v>159</v>
      </c>
      <c r="F4" s="17">
        <v>151</v>
      </c>
      <c r="G4" s="16">
        <v>3</v>
      </c>
      <c r="H4" s="17">
        <v>14</v>
      </c>
      <c r="I4" s="14">
        <v>5.5787037037037003E-3</v>
      </c>
      <c r="J4" s="14">
        <v>2.04861111111111E-3</v>
      </c>
      <c r="K4" s="14">
        <v>9.2337962962962997E-2</v>
      </c>
    </row>
    <row r="5" spans="1:11" ht="15.75" x14ac:dyDescent="0.25">
      <c r="A5" s="10" t="s">
        <v>11</v>
      </c>
      <c r="B5" s="16">
        <v>1676</v>
      </c>
      <c r="C5" s="17">
        <v>1650</v>
      </c>
      <c r="D5" s="16">
        <v>121</v>
      </c>
      <c r="E5" s="18">
        <v>1523</v>
      </c>
      <c r="F5" s="17">
        <v>1274</v>
      </c>
      <c r="G5" s="16">
        <v>32</v>
      </c>
      <c r="H5" s="17">
        <v>370</v>
      </c>
      <c r="I5" s="14">
        <v>1.1574074074074099E-3</v>
      </c>
      <c r="J5" s="14">
        <v>4.1550925925925896E-3</v>
      </c>
      <c r="K5" s="14">
        <v>0.17651620370370399</v>
      </c>
    </row>
    <row r="6" spans="1:11" ht="15.75" x14ac:dyDescent="0.25">
      <c r="A6" s="10" t="s">
        <v>12</v>
      </c>
      <c r="B6" s="16">
        <v>785</v>
      </c>
      <c r="C6" s="17">
        <v>798</v>
      </c>
      <c r="D6" s="16">
        <v>44</v>
      </c>
      <c r="E6" s="18">
        <v>700</v>
      </c>
      <c r="F6" s="17">
        <v>597</v>
      </c>
      <c r="G6" s="16">
        <v>41</v>
      </c>
      <c r="H6" s="17">
        <v>193</v>
      </c>
      <c r="I6" s="14">
        <v>4.7453703703703698E-4</v>
      </c>
      <c r="J6" s="14">
        <v>2.5578703703703701E-3</v>
      </c>
      <c r="K6" s="14">
        <v>7.6261574074074107E-2</v>
      </c>
    </row>
    <row r="7" spans="1:11" ht="15.75" x14ac:dyDescent="0.25">
      <c r="A7" s="10" t="s">
        <v>13</v>
      </c>
      <c r="B7" s="16">
        <v>21</v>
      </c>
      <c r="C7" s="17">
        <v>22</v>
      </c>
      <c r="D7" s="16">
        <v>1</v>
      </c>
      <c r="E7" s="18">
        <v>19</v>
      </c>
      <c r="F7" s="17">
        <v>18</v>
      </c>
      <c r="G7" s="16">
        <v>1</v>
      </c>
      <c r="H7" s="17">
        <v>4</v>
      </c>
      <c r="I7" s="14">
        <v>4.5138888888888902E-3</v>
      </c>
      <c r="J7" s="14">
        <v>1.6435185185185201E-3</v>
      </c>
      <c r="K7" s="14">
        <v>1.67592592592593E-2</v>
      </c>
    </row>
    <row r="8" spans="1:11" ht="15.75" x14ac:dyDescent="0.25">
      <c r="A8" s="10" t="s">
        <v>14</v>
      </c>
      <c r="B8" s="16">
        <v>331</v>
      </c>
      <c r="C8" s="17">
        <v>333</v>
      </c>
      <c r="D8" s="16">
        <v>10</v>
      </c>
      <c r="E8" s="18">
        <v>319</v>
      </c>
      <c r="F8" s="17">
        <v>304</v>
      </c>
      <c r="G8" s="16">
        <v>2</v>
      </c>
      <c r="H8" s="17">
        <v>27</v>
      </c>
      <c r="I8" s="14">
        <v>9.2592592592592596E-4</v>
      </c>
      <c r="J8" s="14">
        <v>4.8611111111111103E-3</v>
      </c>
      <c r="K8" s="14">
        <v>0.10062500000000001</v>
      </c>
    </row>
    <row r="9" spans="1:11" ht="15.75" x14ac:dyDescent="0.25">
      <c r="A9" s="10" t="s">
        <v>15</v>
      </c>
      <c r="B9" s="16">
        <v>288</v>
      </c>
      <c r="C9" s="17">
        <v>293</v>
      </c>
      <c r="D9" s="16">
        <v>12</v>
      </c>
      <c r="E9" s="18">
        <v>265</v>
      </c>
      <c r="F9" s="17">
        <v>255</v>
      </c>
      <c r="G9" s="16">
        <v>11</v>
      </c>
      <c r="H9" s="17">
        <v>36</v>
      </c>
      <c r="I9" s="14">
        <v>2.1412037037036999E-3</v>
      </c>
      <c r="J9" s="14">
        <v>1.0798611111111101E-2</v>
      </c>
      <c r="K9" s="14">
        <v>1.77893518518519E-2</v>
      </c>
    </row>
    <row r="10" spans="1:11" ht="15.75" x14ac:dyDescent="0.25">
      <c r="A10" s="10" t="s">
        <v>16</v>
      </c>
      <c r="B10" s="16">
        <v>375</v>
      </c>
      <c r="C10" s="17">
        <v>378</v>
      </c>
      <c r="D10" s="16">
        <v>29</v>
      </c>
      <c r="E10" s="18">
        <v>322</v>
      </c>
      <c r="F10" s="17">
        <v>297</v>
      </c>
      <c r="G10" s="16">
        <v>24</v>
      </c>
      <c r="H10" s="17">
        <v>80</v>
      </c>
      <c r="I10" s="14">
        <v>2.4537037037037001E-3</v>
      </c>
      <c r="J10" s="14">
        <v>2.89351851851852E-4</v>
      </c>
      <c r="K10" s="14">
        <v>0.13834490740740699</v>
      </c>
    </row>
    <row r="11" spans="1:11" ht="15.75" x14ac:dyDescent="0.25">
      <c r="A11" s="10" t="s">
        <v>17</v>
      </c>
      <c r="B11" s="16">
        <v>230</v>
      </c>
      <c r="C11" s="17">
        <v>232</v>
      </c>
      <c r="D11" s="16">
        <v>10</v>
      </c>
      <c r="E11" s="18">
        <v>218</v>
      </c>
      <c r="F11" s="17">
        <v>192</v>
      </c>
      <c r="G11" s="16">
        <v>2</v>
      </c>
      <c r="H11" s="17">
        <v>40</v>
      </c>
      <c r="I11" s="14">
        <v>6.8287037037037003E-4</v>
      </c>
      <c r="J11" s="14">
        <v>2.5115740740740702E-3</v>
      </c>
      <c r="K11" s="14">
        <v>7.9664351851851806E-2</v>
      </c>
    </row>
    <row r="12" spans="1:11" ht="15.75" x14ac:dyDescent="0.25">
      <c r="A12" s="10" t="s">
        <v>18</v>
      </c>
      <c r="B12" s="16">
        <v>145</v>
      </c>
      <c r="C12" s="17">
        <v>152</v>
      </c>
      <c r="D12" s="16">
        <v>7</v>
      </c>
      <c r="E12" s="18">
        <v>118</v>
      </c>
      <c r="F12" s="17">
        <v>107</v>
      </c>
      <c r="G12" s="16">
        <v>20</v>
      </c>
      <c r="H12" s="17">
        <v>45</v>
      </c>
      <c r="I12" s="14">
        <v>7.0601851851851804E-4</v>
      </c>
      <c r="J12" s="14">
        <v>1.40393518518519E-2</v>
      </c>
      <c r="K12" s="14">
        <v>6.2511574074074094E-2</v>
      </c>
    </row>
    <row r="13" spans="1:11" ht="15.75" x14ac:dyDescent="0.25">
      <c r="A13" s="10" t="s">
        <v>19</v>
      </c>
      <c r="B13" s="16">
        <v>95</v>
      </c>
      <c r="C13" s="17">
        <v>95</v>
      </c>
      <c r="D13" s="16">
        <v>4</v>
      </c>
      <c r="E13" s="18">
        <v>86</v>
      </c>
      <c r="F13" s="17">
        <v>85</v>
      </c>
      <c r="G13" s="16">
        <v>5</v>
      </c>
      <c r="H13" s="17">
        <v>10</v>
      </c>
      <c r="I13" s="14">
        <v>1.6435185185185201E-3</v>
      </c>
      <c r="J13" s="14">
        <v>3.21759259259259E-3</v>
      </c>
      <c r="K13" s="14">
        <v>0.33386574074074099</v>
      </c>
    </row>
    <row r="14" spans="1:11" ht="15.75" x14ac:dyDescent="0.25">
      <c r="A14" s="10" t="s">
        <v>20</v>
      </c>
      <c r="B14" s="16">
        <v>139</v>
      </c>
      <c r="C14" s="17">
        <v>142</v>
      </c>
      <c r="D14" s="16">
        <v>13</v>
      </c>
      <c r="E14" s="18">
        <v>124</v>
      </c>
      <c r="F14" s="17">
        <v>108</v>
      </c>
      <c r="G14" s="16">
        <v>2</v>
      </c>
      <c r="H14" s="17">
        <v>33</v>
      </c>
      <c r="I14" s="14">
        <v>1.3912037037037001E-2</v>
      </c>
      <c r="J14" s="14">
        <v>5.4513888888888902E-3</v>
      </c>
      <c r="K14" s="14">
        <v>0.116689814814815</v>
      </c>
    </row>
    <row r="15" spans="1:11" ht="15.75" x14ac:dyDescent="0.25">
      <c r="A15" s="10" t="s">
        <v>21</v>
      </c>
      <c r="B15" s="16">
        <v>173</v>
      </c>
      <c r="C15" s="17">
        <v>181</v>
      </c>
      <c r="D15" s="16">
        <v>6</v>
      </c>
      <c r="E15" s="18">
        <v>155</v>
      </c>
      <c r="F15" s="17">
        <v>147</v>
      </c>
      <c r="G15" s="16">
        <v>12</v>
      </c>
      <c r="H15" s="17">
        <v>33</v>
      </c>
      <c r="I15" s="14">
        <v>5.3009259259259303E-3</v>
      </c>
      <c r="J15" s="21">
        <v>8.3611111111111094E-2</v>
      </c>
      <c r="K15" s="14">
        <v>6.0196759259259297E-2</v>
      </c>
    </row>
    <row r="16" spans="1:11" ht="15.75" x14ac:dyDescent="0.25">
      <c r="A16" s="10" t="s">
        <v>22</v>
      </c>
      <c r="B16" s="16">
        <v>118</v>
      </c>
      <c r="C16" s="17">
        <v>122</v>
      </c>
      <c r="D16" s="16">
        <v>5</v>
      </c>
      <c r="E16" s="18">
        <v>107</v>
      </c>
      <c r="F16" s="17">
        <v>98</v>
      </c>
      <c r="G16" s="16">
        <v>6</v>
      </c>
      <c r="H16" s="17">
        <v>24</v>
      </c>
      <c r="I16" s="14">
        <v>5.37037037037037E-3</v>
      </c>
      <c r="J16" s="21">
        <v>0.10820601851851901</v>
      </c>
      <c r="K16" s="14">
        <v>6.0069444444444398E-2</v>
      </c>
    </row>
    <row r="17" spans="1:11" ht="15.75" x14ac:dyDescent="0.25">
      <c r="A17" s="10" t="s">
        <v>23</v>
      </c>
      <c r="B17" s="16">
        <v>125</v>
      </c>
      <c r="C17" s="17">
        <v>125</v>
      </c>
      <c r="D17" s="16">
        <v>11</v>
      </c>
      <c r="E17" s="18">
        <v>110</v>
      </c>
      <c r="F17" s="17">
        <v>101</v>
      </c>
      <c r="G17" s="16">
        <v>4</v>
      </c>
      <c r="H17" s="17">
        <v>24</v>
      </c>
      <c r="I17" s="20">
        <v>2.6620370370370399E-4</v>
      </c>
      <c r="J17" s="14">
        <v>6.0532407407407401E-3</v>
      </c>
      <c r="K17" s="14">
        <v>0.24427083333333299</v>
      </c>
    </row>
    <row r="18" spans="1:11" ht="15.75" x14ac:dyDescent="0.25">
      <c r="A18" s="10" t="s">
        <v>24</v>
      </c>
      <c r="B18" s="16">
        <v>426</v>
      </c>
      <c r="C18" s="17">
        <v>429</v>
      </c>
      <c r="D18" s="16">
        <v>18</v>
      </c>
      <c r="E18" s="18">
        <v>395</v>
      </c>
      <c r="F18" s="17">
        <v>310</v>
      </c>
      <c r="G18" s="16">
        <v>13</v>
      </c>
      <c r="H18" s="17">
        <v>117</v>
      </c>
      <c r="I18" s="14">
        <v>7.5231481481481503E-4</v>
      </c>
      <c r="J18" s="14">
        <v>4.4675925925925898E-3</v>
      </c>
      <c r="K18" s="14">
        <v>0.10563657407407399</v>
      </c>
    </row>
    <row r="19" spans="1:11" ht="15.75" x14ac:dyDescent="0.25">
      <c r="A19" s="10" t="s">
        <v>25</v>
      </c>
      <c r="B19" s="16">
        <v>1249</v>
      </c>
      <c r="C19" s="17">
        <v>1238</v>
      </c>
      <c r="D19" s="16">
        <v>64</v>
      </c>
      <c r="E19" s="18">
        <v>1137</v>
      </c>
      <c r="F19" s="17">
        <v>1008</v>
      </c>
      <c r="G19" s="16">
        <v>48</v>
      </c>
      <c r="H19" s="17">
        <v>225</v>
      </c>
      <c r="I19" s="14">
        <v>9.1435185185185196E-4</v>
      </c>
      <c r="J19" s="14">
        <v>3.9004629629629602E-3</v>
      </c>
      <c r="K19" s="14">
        <v>4.9745370370370398E-2</v>
      </c>
    </row>
    <row r="20" spans="1:11" ht="15.75" x14ac:dyDescent="0.25">
      <c r="A20" s="10" t="s">
        <v>26</v>
      </c>
      <c r="B20" s="16">
        <v>431</v>
      </c>
      <c r="C20" s="17">
        <v>429</v>
      </c>
      <c r="D20" s="16">
        <v>20</v>
      </c>
      <c r="E20" s="18">
        <v>391</v>
      </c>
      <c r="F20" s="17">
        <v>364</v>
      </c>
      <c r="G20" s="16">
        <v>20</v>
      </c>
      <c r="H20" s="17">
        <v>62</v>
      </c>
      <c r="I20" s="14">
        <v>3.9120370370370403E-3</v>
      </c>
      <c r="J20" s="14">
        <v>2.0138888888888901E-3</v>
      </c>
      <c r="K20" s="14">
        <v>8.75231481481481E-2</v>
      </c>
    </row>
    <row r="21" spans="1:11" ht="15.75" x14ac:dyDescent="0.25">
      <c r="A21" s="10" t="s">
        <v>27</v>
      </c>
      <c r="B21" s="16">
        <v>1103</v>
      </c>
      <c r="C21" s="17">
        <v>1098</v>
      </c>
      <c r="D21" s="16">
        <v>65</v>
      </c>
      <c r="E21" s="18">
        <v>939</v>
      </c>
      <c r="F21" s="17">
        <v>766</v>
      </c>
      <c r="G21" s="16">
        <v>99</v>
      </c>
      <c r="H21" s="17">
        <v>331</v>
      </c>
      <c r="I21" s="20">
        <v>3.4722222222222202E-4</v>
      </c>
      <c r="J21" s="14">
        <v>1.4814814814814801E-3</v>
      </c>
      <c r="K21" s="14">
        <v>0.3253125</v>
      </c>
    </row>
    <row r="22" spans="1:11" ht="15.75" x14ac:dyDescent="0.25">
      <c r="A22" s="10" t="s">
        <v>28</v>
      </c>
      <c r="B22" s="16">
        <v>20147</v>
      </c>
      <c r="C22" s="17">
        <v>29506</v>
      </c>
      <c r="D22" s="16">
        <v>394</v>
      </c>
      <c r="E22" s="18">
        <v>19498</v>
      </c>
      <c r="F22" s="17">
        <v>29047</v>
      </c>
      <c r="G22" s="16">
        <v>255</v>
      </c>
      <c r="H22" s="17">
        <v>420</v>
      </c>
      <c r="I22" s="14">
        <v>6.9444444444444404E-4</v>
      </c>
      <c r="J22" s="14">
        <v>9.8379629629629598E-4</v>
      </c>
      <c r="K22" s="14">
        <v>9.7800925925925902E-2</v>
      </c>
    </row>
    <row r="23" spans="1:11" ht="15.75" x14ac:dyDescent="0.25">
      <c r="A23" s="10" t="s">
        <v>29</v>
      </c>
      <c r="B23" s="16">
        <v>1178</v>
      </c>
      <c r="C23" s="17">
        <v>1183</v>
      </c>
      <c r="D23" s="16">
        <v>70</v>
      </c>
      <c r="E23" s="18">
        <v>1074</v>
      </c>
      <c r="F23" s="17">
        <v>873</v>
      </c>
      <c r="G23" s="16">
        <v>34</v>
      </c>
      <c r="H23" s="17">
        <v>304</v>
      </c>
      <c r="I23" s="14">
        <v>5.7291666666666697E-3</v>
      </c>
      <c r="J23" s="14">
        <v>2.0138888888888901E-3</v>
      </c>
      <c r="K23" s="14">
        <v>0.22921296296296301</v>
      </c>
    </row>
    <row r="24" spans="1:11" ht="15.75" x14ac:dyDescent="0.25">
      <c r="A24" s="10" t="s">
        <v>30</v>
      </c>
      <c r="B24" s="16">
        <v>190</v>
      </c>
      <c r="C24" s="17">
        <v>188</v>
      </c>
      <c r="D24" s="16">
        <v>9</v>
      </c>
      <c r="E24" s="18">
        <v>173</v>
      </c>
      <c r="F24" s="17">
        <v>136</v>
      </c>
      <c r="G24" s="16">
        <v>8</v>
      </c>
      <c r="H24" s="17">
        <v>52</v>
      </c>
      <c r="I24" s="14">
        <v>1.25E-3</v>
      </c>
      <c r="J24" s="14">
        <v>1.63194444444444E-3</v>
      </c>
      <c r="K24" s="14">
        <v>9.7361111111111107E-2</v>
      </c>
    </row>
    <row r="25" spans="1:11" ht="15.75" x14ac:dyDescent="0.25">
      <c r="A25" s="10" t="s">
        <v>31</v>
      </c>
      <c r="B25" s="16">
        <v>120</v>
      </c>
      <c r="C25" s="17">
        <v>128</v>
      </c>
      <c r="D25" s="16">
        <v>10</v>
      </c>
      <c r="E25" s="18">
        <v>104</v>
      </c>
      <c r="F25" s="17">
        <v>94</v>
      </c>
      <c r="G25" s="16">
        <v>6</v>
      </c>
      <c r="H25" s="17">
        <v>34</v>
      </c>
      <c r="I25" s="14">
        <v>2.3379629629629601E-3</v>
      </c>
      <c r="J25" s="14">
        <v>4.0393518518518504E-3</v>
      </c>
      <c r="K25" s="14">
        <v>8.1446759259259302E-2</v>
      </c>
    </row>
    <row r="26" spans="1:11" ht="15.75" x14ac:dyDescent="0.25">
      <c r="A26" s="10" t="s">
        <v>32</v>
      </c>
      <c r="B26" s="16">
        <v>142</v>
      </c>
      <c r="C26" s="17">
        <v>147</v>
      </c>
      <c r="D26" s="16">
        <v>11</v>
      </c>
      <c r="E26" s="18">
        <v>122</v>
      </c>
      <c r="F26" s="17">
        <v>95</v>
      </c>
      <c r="G26" s="16">
        <v>9</v>
      </c>
      <c r="H26" s="17">
        <v>52</v>
      </c>
      <c r="I26" s="14">
        <v>2.48842592592593E-3</v>
      </c>
      <c r="J26" s="14">
        <v>7.8703703703703705E-4</v>
      </c>
      <c r="K26" s="14">
        <v>0.104421296296296</v>
      </c>
    </row>
    <row r="27" spans="1:11" ht="15.75" x14ac:dyDescent="0.25">
      <c r="A27" s="10" t="s">
        <v>33</v>
      </c>
      <c r="B27" s="16">
        <v>138</v>
      </c>
      <c r="C27" s="17">
        <v>143</v>
      </c>
      <c r="D27" s="16">
        <v>7</v>
      </c>
      <c r="E27" s="18">
        <v>130</v>
      </c>
      <c r="F27" s="17">
        <v>128</v>
      </c>
      <c r="G27" s="16">
        <v>1</v>
      </c>
      <c r="H27" s="17">
        <v>13</v>
      </c>
      <c r="I27" s="14">
        <v>6.0763888888888899E-3</v>
      </c>
      <c r="J27" s="14">
        <v>1.66666666666667E-3</v>
      </c>
      <c r="K27" s="14">
        <v>0.231851851851852</v>
      </c>
    </row>
    <row r="28" spans="1:11" ht="15.75" x14ac:dyDescent="0.25">
      <c r="A28" s="10" t="s">
        <v>34</v>
      </c>
      <c r="B28" s="16">
        <v>135</v>
      </c>
      <c r="C28" s="17">
        <v>134</v>
      </c>
      <c r="D28" s="16">
        <v>7</v>
      </c>
      <c r="E28" s="18">
        <v>126</v>
      </c>
      <c r="F28" s="17">
        <v>118</v>
      </c>
      <c r="G28" s="16">
        <v>2</v>
      </c>
      <c r="H28" s="17">
        <v>16</v>
      </c>
      <c r="I28" s="14">
        <v>2.5462962962963E-3</v>
      </c>
      <c r="J28" s="14">
        <v>2.0023148148148101E-3</v>
      </c>
      <c r="K28" s="14">
        <v>3.1863425925925899E-2</v>
      </c>
    </row>
    <row r="29" spans="1:11" ht="15.75" x14ac:dyDescent="0.25">
      <c r="A29" s="10" t="s">
        <v>35</v>
      </c>
      <c r="B29" s="16">
        <v>135</v>
      </c>
      <c r="C29" s="17">
        <v>135</v>
      </c>
      <c r="D29" s="16">
        <v>5</v>
      </c>
      <c r="E29" s="18">
        <v>128</v>
      </c>
      <c r="F29" s="17">
        <v>115</v>
      </c>
      <c r="G29" s="16">
        <v>2</v>
      </c>
      <c r="H29" s="17">
        <v>20</v>
      </c>
      <c r="I29" s="14">
        <v>3.1944444444444399E-3</v>
      </c>
      <c r="J29" s="21">
        <v>5.4398148148148202E-2</v>
      </c>
      <c r="K29" s="14">
        <v>2.83564814814815E-2</v>
      </c>
    </row>
    <row r="30" spans="1:11" ht="15.75" x14ac:dyDescent="0.25">
      <c r="A30" s="10" t="s">
        <v>36</v>
      </c>
      <c r="B30" s="16">
        <v>1076</v>
      </c>
      <c r="C30" s="17">
        <v>1073</v>
      </c>
      <c r="D30" s="16">
        <v>53</v>
      </c>
      <c r="E30" s="18">
        <v>1001</v>
      </c>
      <c r="F30" s="17">
        <v>919</v>
      </c>
      <c r="G30" s="16">
        <v>22</v>
      </c>
      <c r="H30" s="17">
        <v>153</v>
      </c>
      <c r="I30" s="14">
        <v>5.09259259259259E-4</v>
      </c>
      <c r="J30" s="14">
        <v>8.3333333333333295E-4</v>
      </c>
      <c r="K30" s="14">
        <v>0.13607638888888901</v>
      </c>
    </row>
    <row r="32" spans="1:11" s="15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7" priority="2" operator="equal">
      <formula>0</formula>
    </cfRule>
    <cfRule type="cellIs" dxfId="16" priority="3" operator="greaterThan">
      <formula>1</formula>
    </cfRule>
  </conditionalFormatting>
  <pageMargins left="0.7" right="0.7" top="0.75" bottom="0.75" header="0.51180555555555496" footer="0.51180555555555496"/>
  <pageSetup paperSize="9" scale="6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01</vt:lpstr>
      <vt:lpstr>02</vt:lpstr>
      <vt:lpstr>03</vt:lpstr>
      <vt:lpstr>04</vt:lpstr>
      <vt:lpstr>05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Захаренков Николай Николаевич</dc:creator>
  <dc:description/>
  <cp:lastModifiedBy>Захаренков Николай Николаевич</cp:lastModifiedBy>
  <cp:revision>120</cp:revision>
  <cp:lastPrinted>2023-06-05T12:26:02Z</cp:lastPrinted>
  <dcterms:created xsi:type="dcterms:W3CDTF">2022-03-30T08:54:38Z</dcterms:created>
  <dcterms:modified xsi:type="dcterms:W3CDTF">2023-06-05T12:26:07Z</dcterms:modified>
  <dc:language>ru-RU</dc:language>
</cp:coreProperties>
</file>